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Лист1!$A$1:$AG$61</definedName>
  </definedNames>
  <calcPr calcId="125725" refMode="R1C1"/>
</workbook>
</file>

<file path=xl/calcChain.xml><?xml version="1.0" encoding="utf-8"?>
<calcChain xmlns="http://schemas.openxmlformats.org/spreadsheetml/2006/main">
  <c r="Q52" i="1"/>
  <c r="R52"/>
  <c r="S52"/>
  <c r="T52"/>
  <c r="U52"/>
  <c r="V52"/>
  <c r="W52"/>
  <c r="X52"/>
  <c r="Y52"/>
  <c r="Z52"/>
  <c r="AA52"/>
  <c r="AB52"/>
  <c r="AC52"/>
  <c r="AD52"/>
  <c r="AE52"/>
  <c r="AF52"/>
  <c r="AG52"/>
  <c r="AF47"/>
  <c r="AF45"/>
  <c r="Q43"/>
  <c r="S43"/>
  <c r="T43"/>
  <c r="U43"/>
  <c r="V43"/>
  <c r="W43"/>
  <c r="X43"/>
  <c r="Y43"/>
  <c r="Z43"/>
  <c r="AA43"/>
  <c r="AB43"/>
  <c r="AC43"/>
  <c r="AD43"/>
  <c r="AE43"/>
  <c r="AF43"/>
  <c r="P43"/>
  <c r="AF33"/>
  <c r="AF32"/>
  <c r="Q28"/>
  <c r="S28"/>
  <c r="T28"/>
  <c r="U28"/>
  <c r="V28"/>
  <c r="W28"/>
  <c r="X28"/>
  <c r="Y28"/>
  <c r="Z28"/>
  <c r="AA28"/>
  <c r="AB28"/>
  <c r="AC28"/>
  <c r="AD28"/>
  <c r="AE28"/>
  <c r="AF28"/>
  <c r="P28"/>
  <c r="AF26"/>
  <c r="AF24"/>
  <c r="AG22"/>
  <c r="R17"/>
  <c r="S17"/>
  <c r="T17"/>
  <c r="U17"/>
  <c r="V17"/>
  <c r="W17"/>
  <c r="X17"/>
  <c r="Y17"/>
  <c r="Z17"/>
  <c r="AA17"/>
  <c r="AB17"/>
  <c r="AC17"/>
  <c r="AD17"/>
  <c r="AE17"/>
  <c r="AF17"/>
  <c r="AG17"/>
  <c r="Q17"/>
  <c r="AG16"/>
  <c r="R15"/>
  <c r="O17"/>
  <c r="O52"/>
  <c r="N50"/>
  <c r="O50"/>
  <c r="T50"/>
  <c r="U50"/>
  <c r="W50"/>
  <c r="Y50"/>
  <c r="Z50"/>
  <c r="AA50"/>
  <c r="AB50"/>
  <c r="AC50"/>
  <c r="AD50"/>
  <c r="M50"/>
  <c r="P49"/>
  <c r="Q49"/>
  <c r="P48"/>
  <c r="Q48"/>
  <c r="N43"/>
  <c r="O43"/>
  <c r="M43"/>
  <c r="Q42"/>
  <c r="P42"/>
  <c r="N28"/>
  <c r="O28"/>
  <c r="AH28"/>
  <c r="AI28"/>
  <c r="M28"/>
  <c r="N17"/>
  <c r="AH17"/>
  <c r="AI17"/>
  <c r="M17"/>
  <c r="M52" s="1"/>
  <c r="R48" l="1"/>
  <c r="N52"/>
  <c r="R42"/>
  <c r="R49"/>
  <c r="S49" s="1"/>
  <c r="AF49" s="1"/>
  <c r="AG49" s="1"/>
  <c r="S48"/>
  <c r="S42"/>
  <c r="AF42" s="1"/>
  <c r="Q41"/>
  <c r="P40"/>
  <c r="P41"/>
  <c r="V50"/>
  <c r="Q40"/>
  <c r="Q16"/>
  <c r="P16"/>
  <c r="Q47"/>
  <c r="P47"/>
  <c r="X50"/>
  <c r="Q15"/>
  <c r="Q46"/>
  <c r="P46"/>
  <c r="Q45"/>
  <c r="P45"/>
  <c r="Q39"/>
  <c r="P39"/>
  <c r="Q38"/>
  <c r="P38"/>
  <c r="Q37"/>
  <c r="P37"/>
  <c r="Q36"/>
  <c r="P36"/>
  <c r="Q35"/>
  <c r="P35"/>
  <c r="Q34"/>
  <c r="P34"/>
  <c r="Q33"/>
  <c r="P33"/>
  <c r="Q32"/>
  <c r="P32"/>
  <c r="Q31"/>
  <c r="P31"/>
  <c r="Q30"/>
  <c r="P30"/>
  <c r="Q27"/>
  <c r="P27"/>
  <c r="Q26"/>
  <c r="P26"/>
  <c r="Q25"/>
  <c r="P25"/>
  <c r="Q24"/>
  <c r="P24"/>
  <c r="Q23"/>
  <c r="P23"/>
  <c r="Q22"/>
  <c r="P22"/>
  <c r="Q21"/>
  <c r="P21"/>
  <c r="Q20"/>
  <c r="P20"/>
  <c r="Q19"/>
  <c r="P19"/>
  <c r="P15"/>
  <c r="AF48" l="1"/>
  <c r="AG48" s="1"/>
  <c r="R39"/>
  <c r="S39" s="1"/>
  <c r="AF39" s="1"/>
  <c r="R37"/>
  <c r="Q50"/>
  <c r="R38"/>
  <c r="P50"/>
  <c r="P52" s="1"/>
  <c r="R40"/>
  <c r="S40" s="1"/>
  <c r="R41"/>
  <c r="S41" s="1"/>
  <c r="AF41" s="1"/>
  <c r="R27"/>
  <c r="S27" s="1"/>
  <c r="AF27" s="1"/>
  <c r="R33"/>
  <c r="S33" s="1"/>
  <c r="R16"/>
  <c r="R47"/>
  <c r="R21"/>
  <c r="S21" s="1"/>
  <c r="R26"/>
  <c r="S26" s="1"/>
  <c r="R23"/>
  <c r="S23" s="1"/>
  <c r="R31"/>
  <c r="R20"/>
  <c r="R25"/>
  <c r="S25" s="1"/>
  <c r="AF25" s="1"/>
  <c r="R24"/>
  <c r="S24" s="1"/>
  <c r="R32"/>
  <c r="S32" s="1"/>
  <c r="R34"/>
  <c r="R35"/>
  <c r="R22"/>
  <c r="S22" s="1"/>
  <c r="S38"/>
  <c r="AF38" s="1"/>
  <c r="R46"/>
  <c r="S46" s="1"/>
  <c r="R30"/>
  <c r="AF40" l="1"/>
  <c r="AG40" s="1"/>
  <c r="S36"/>
  <c r="AF36" s="1"/>
  <c r="AG36" s="1"/>
  <c r="S20"/>
  <c r="AF20" s="1"/>
  <c r="AG20" s="1"/>
  <c r="S16"/>
  <c r="S45"/>
  <c r="S35"/>
  <c r="S31"/>
  <c r="AF31" s="1"/>
  <c r="S37"/>
  <c r="S47"/>
  <c r="AF46"/>
  <c r="AG33"/>
  <c r="S34"/>
  <c r="AG24"/>
  <c r="S15"/>
  <c r="AF23"/>
  <c r="AG23" s="1"/>
  <c r="AG25"/>
  <c r="AG26"/>
  <c r="AG27"/>
  <c r="AF22"/>
  <c r="AF21"/>
  <c r="AG21" s="1"/>
  <c r="AG32"/>
  <c r="S19"/>
  <c r="S30"/>
  <c r="AF37" l="1"/>
  <c r="AG37" s="1"/>
  <c r="AF35"/>
  <c r="AG35" s="1"/>
  <c r="AF34"/>
  <c r="AF16"/>
  <c r="AG46"/>
  <c r="S50"/>
  <c r="AG41"/>
  <c r="AG45"/>
  <c r="AF15"/>
  <c r="AF30"/>
  <c r="AG15" l="1"/>
  <c r="AG19"/>
</calcChain>
</file>

<file path=xl/sharedStrings.xml><?xml version="1.0" encoding="utf-8"?>
<sst xmlns="http://schemas.openxmlformats.org/spreadsheetml/2006/main" count="209" uniqueCount="101">
  <si>
    <t xml:space="preserve"> №р/н</t>
  </si>
  <si>
    <t>Аты-жөні</t>
  </si>
  <si>
    <t xml:space="preserve"> Білімі</t>
  </si>
  <si>
    <t xml:space="preserve"> Еңбек өтілі</t>
  </si>
  <si>
    <t xml:space="preserve"> Блок</t>
  </si>
  <si>
    <t>Коэффициент</t>
  </si>
  <si>
    <t xml:space="preserve"> Аптасына сағат саны</t>
  </si>
  <si>
    <t xml:space="preserve"> Бір айлық жалақысы</t>
  </si>
  <si>
    <t xml:space="preserve"> Бір айлық жалпы жалақысы</t>
  </si>
  <si>
    <t>Қосымша жалақы</t>
  </si>
  <si>
    <t xml:space="preserve">  Барлық қосымша ақы</t>
  </si>
  <si>
    <t xml:space="preserve"> Бір айлық жалпы жалақы</t>
  </si>
  <si>
    <t>Звено</t>
  </si>
  <si>
    <t>Еңбектің ерелше жағдайы үшін қызметтік 10% үстеме</t>
  </si>
  <si>
    <t>1-4сынып</t>
  </si>
  <si>
    <t>.5-9 сынып</t>
  </si>
  <si>
    <t>10-11 сынып</t>
  </si>
  <si>
    <t>1-4 сынып</t>
  </si>
  <si>
    <t>Дәптер тексеруге қосымша ақы</t>
  </si>
  <si>
    <t xml:space="preserve">  Оқу кабинетінің меңгерушісіне қосымша ақы</t>
  </si>
  <si>
    <t>Қазақ тілі мен әдебиеті пәні мұғалімдеріне қосымша ақы</t>
  </si>
  <si>
    <t>Еңбек шартының ерекше жағдайына қосымша ақы (РУ 170/2 - 30%)</t>
  </si>
  <si>
    <t>Санаты</t>
  </si>
  <si>
    <t>саты</t>
  </si>
  <si>
    <t>еңбектің айрықша шарты</t>
  </si>
  <si>
    <t>5-9 сынып</t>
  </si>
  <si>
    <t>2 саты</t>
  </si>
  <si>
    <t xml:space="preserve"> Сағат саны</t>
  </si>
  <si>
    <t>Сомасы</t>
  </si>
  <si>
    <t xml:space="preserve"> Сомасы</t>
  </si>
  <si>
    <t>Сағат саны</t>
  </si>
  <si>
    <t>жоғар</t>
  </si>
  <si>
    <t>В</t>
  </si>
  <si>
    <t>В2</t>
  </si>
  <si>
    <t>қаз тіл</t>
  </si>
  <si>
    <t>тарих</t>
  </si>
  <si>
    <t>химия</t>
  </si>
  <si>
    <t>Нуржанова Г.М.</t>
  </si>
  <si>
    <t>мат физ</t>
  </si>
  <si>
    <t>орыс тіл</t>
  </si>
  <si>
    <t>Кадыржанов Т.Ж.</t>
  </si>
  <si>
    <t>Сунцова Т.В.</t>
  </si>
  <si>
    <t>Ашгалиева В.В.</t>
  </si>
  <si>
    <t>Нургалиев С.Ж.</t>
  </si>
  <si>
    <t>Даутов К.К.</t>
  </si>
  <si>
    <t>Агдаутов Т.И.</t>
  </si>
  <si>
    <t>Китанов Б.К.</t>
  </si>
  <si>
    <t>Сиряжев М.Х.</t>
  </si>
  <si>
    <t>Калимов Е.М.</t>
  </si>
  <si>
    <t>каз тіл</t>
  </si>
  <si>
    <t>Барлығы мектеп бойынша</t>
  </si>
  <si>
    <t>Мекен-жайы: Орал қаласы,  Ғ.Тоқай көшесі, 22 үй</t>
  </si>
  <si>
    <t xml:space="preserve">  Оқытылатын пәні</t>
  </si>
  <si>
    <t>5-9сынып</t>
  </si>
  <si>
    <t>3 саты</t>
  </si>
  <si>
    <t>НИШ                       30%</t>
  </si>
  <si>
    <t>НИШ                                       70%</t>
  </si>
  <si>
    <t>Бисенбаева Л.Ж</t>
  </si>
  <si>
    <t>орыс тілі</t>
  </si>
  <si>
    <t>жоғары</t>
  </si>
  <si>
    <t>Нуримов Б.Б.</t>
  </si>
  <si>
    <t>Боранбаев Д.С.</t>
  </si>
  <si>
    <t>Рахманов Б.Ж.</t>
  </si>
  <si>
    <t>математика</t>
  </si>
  <si>
    <t>Шатаев Е.К.</t>
  </si>
  <si>
    <t>Филатова Т.Н.</t>
  </si>
  <si>
    <t>ағылшын тілі</t>
  </si>
  <si>
    <t>физика</t>
  </si>
  <si>
    <t>мат физика</t>
  </si>
  <si>
    <t>информ</t>
  </si>
  <si>
    <t>Даукенова Б.Е.</t>
  </si>
  <si>
    <t>Жаньяров Ж.Х</t>
  </si>
  <si>
    <t>гоеграфия</t>
  </si>
  <si>
    <t>с/ж</t>
  </si>
  <si>
    <t>Беккарнаева Н.М.</t>
  </si>
  <si>
    <t>Насыров Р.Р.</t>
  </si>
  <si>
    <t>Смагулова Э.С.</t>
  </si>
  <si>
    <t>Жумагали С.Б.</t>
  </si>
  <si>
    <t>Бас есепші:______________________Бекенов А.Б.</t>
  </si>
  <si>
    <t>Акшолаков Ж.С.</t>
  </si>
  <si>
    <t>Барлығы 2 адам</t>
  </si>
  <si>
    <t>Габделова Г.С.</t>
  </si>
  <si>
    <t>химия,биология</t>
  </si>
  <si>
    <t>"Келісілді"</t>
  </si>
  <si>
    <t>Орал қаласы әкімдігі білім бөлімінің " Кешкі (ауысымды) орта жалпы білім беретін мектебі"  КММ</t>
  </si>
  <si>
    <t xml:space="preserve">       "Бекітілген"</t>
  </si>
  <si>
    <t xml:space="preserve">      директоры м.а.________________Р.Р.Насыров</t>
  </si>
  <si>
    <t xml:space="preserve"> Орал қаласының білім беру бөлімінің  баcшысының орынбасары </t>
  </si>
  <si>
    <t xml:space="preserve"> Орал қаласы әкімдігі білім бөлімінің " Кешкі (ауысымды) орта жалпы білім беретін мектебі"  КММ  мұғалімдерінің</t>
  </si>
  <si>
    <t>2019 жылғы  1 қыркүйек айына тарифтеу тізімі</t>
  </si>
  <si>
    <t>Барлығы 9 адам</t>
  </si>
  <si>
    <t>Барлығы 13 адам</t>
  </si>
  <si>
    <t>Исмагулова Ж.Р.</t>
  </si>
  <si>
    <t>информатика</t>
  </si>
  <si>
    <t>гоег, тарих</t>
  </si>
  <si>
    <t>Хайырболатов С</t>
  </si>
  <si>
    <t>география</t>
  </si>
  <si>
    <t>биология</t>
  </si>
  <si>
    <t>Жалхатов Н.Н.</t>
  </si>
  <si>
    <t>Барлығы 5 адам</t>
  </si>
  <si>
    <t>_________________________Г.Б.Мулдагалиева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</si>
</sst>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" fontId="1" fillId="2" borderId="0" xfId="0" applyNumberFormat="1" applyFont="1" applyFill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2" xfId="0" applyNumberFormat="1" applyFont="1" applyFill="1" applyBorder="1"/>
    <xf numFmtId="0" fontId="2" fillId="2" borderId="0" xfId="0" applyFont="1" applyFill="1"/>
    <xf numFmtId="0" fontId="1" fillId="2" borderId="0" xfId="0" applyFont="1" applyFill="1" applyAlignment="1">
      <alignment horizontal="left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4" xfId="0" applyFont="1" applyFill="1" applyBorder="1"/>
    <xf numFmtId="0" fontId="1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center"/>
    </xf>
    <xf numFmtId="1" fontId="1" fillId="2" borderId="11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vertical="center"/>
    </xf>
    <xf numFmtId="1" fontId="1" fillId="2" borderId="12" xfId="0" applyNumberFormat="1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" fontId="2" fillId="2" borderId="2" xfId="0" applyNumberFormat="1" applyFont="1" applyFill="1" applyBorder="1" applyAlignment="1">
      <alignment horizontal="center"/>
    </xf>
    <xf numFmtId="1" fontId="2" fillId="2" borderId="11" xfId="0" applyNumberFormat="1" applyFont="1" applyFill="1" applyBorder="1" applyAlignment="1">
      <alignment horizontal="center"/>
    </xf>
    <xf numFmtId="1" fontId="2" fillId="2" borderId="12" xfId="0" applyNumberFormat="1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1" fontId="1" fillId="2" borderId="2" xfId="0" applyNumberFormat="1" applyFont="1" applyFill="1" applyBorder="1" applyAlignment="1"/>
    <xf numFmtId="164" fontId="2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2" fillId="2" borderId="2" xfId="0" applyNumberFormat="1" applyFont="1" applyFill="1" applyBorder="1" applyAlignment="1">
      <alignment horizontal="center"/>
    </xf>
    <xf numFmtId="0" fontId="1" fillId="2" borderId="1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justify" textRotation="90" wrapText="1"/>
    </xf>
    <xf numFmtId="0" fontId="2" fillId="2" borderId="13" xfId="0" applyFont="1" applyFill="1" applyBorder="1" applyAlignment="1">
      <alignment horizontal="center" vertical="justify" textRotation="90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1"/>
  <sheetViews>
    <sheetView tabSelected="1" view="pageBreakPreview" topLeftCell="A23" zoomScale="60" zoomScaleNormal="100" workbookViewId="0">
      <selection activeCell="AA22" sqref="AA22"/>
    </sheetView>
  </sheetViews>
  <sheetFormatPr defaultRowHeight="15.75"/>
  <cols>
    <col min="1" max="1" width="1" style="3" customWidth="1"/>
    <col min="2" max="2" width="4.28515625" style="3" customWidth="1"/>
    <col min="3" max="3" width="28.42578125" style="3" customWidth="1"/>
    <col min="4" max="4" width="11.85546875" style="3" customWidth="1"/>
    <col min="5" max="5" width="8.28515625" style="3" customWidth="1"/>
    <col min="6" max="6" width="9.28515625" style="4" customWidth="1"/>
    <col min="7" max="7" width="7.42578125" style="3" customWidth="1"/>
    <col min="8" max="8" width="10" style="3" customWidth="1"/>
    <col min="9" max="10" width="9.42578125" style="3" customWidth="1"/>
    <col min="11" max="11" width="7.42578125" style="3" customWidth="1"/>
    <col min="12" max="12" width="4.140625" style="3" customWidth="1"/>
    <col min="13" max="13" width="11.85546875" style="3" customWidth="1"/>
    <col min="14" max="14" width="9.85546875" style="3" customWidth="1"/>
    <col min="15" max="15" width="3.7109375" style="3" customWidth="1"/>
    <col min="16" max="16" width="15.7109375" style="3" customWidth="1"/>
    <col min="17" max="17" width="16.7109375" style="3" customWidth="1"/>
    <col min="18" max="18" width="15.85546875" style="3" customWidth="1"/>
    <col min="19" max="19" width="14.28515625" style="3" customWidth="1"/>
    <col min="20" max="20" width="6.85546875" style="3" hidden="1" customWidth="1"/>
    <col min="21" max="21" width="6.5703125" style="3" hidden="1" customWidth="1"/>
    <col min="22" max="22" width="8.140625" style="3" hidden="1" customWidth="1"/>
    <col min="23" max="23" width="8.85546875" style="3" hidden="1" customWidth="1"/>
    <col min="24" max="24" width="12.28515625" style="3" hidden="1" customWidth="1"/>
    <col min="25" max="25" width="11.28515625" style="3" customWidth="1"/>
    <col min="26" max="27" width="12" style="3" customWidth="1"/>
    <col min="28" max="28" width="14.42578125" style="3" customWidth="1"/>
    <col min="29" max="29" width="12.85546875" style="3" hidden="1" customWidth="1"/>
    <col min="30" max="30" width="12.7109375" style="3" hidden="1" customWidth="1"/>
    <col min="31" max="31" width="15.42578125" style="3" hidden="1" customWidth="1"/>
    <col min="32" max="32" width="15.85546875" style="3" customWidth="1"/>
    <col min="33" max="33" width="16.85546875" style="3" customWidth="1"/>
    <col min="34" max="34" width="0.42578125" style="3" hidden="1" customWidth="1"/>
    <col min="35" max="35" width="44.140625" style="3" hidden="1" customWidth="1"/>
    <col min="36" max="257" width="9.140625" style="3"/>
    <col min="258" max="258" width="1" style="3" customWidth="1"/>
    <col min="259" max="259" width="5.5703125" style="3" customWidth="1"/>
    <col min="260" max="260" width="42.42578125" style="3" customWidth="1"/>
    <col min="261" max="261" width="13.42578125" style="3" customWidth="1"/>
    <col min="262" max="262" width="12.42578125" style="3" customWidth="1"/>
    <col min="263" max="263" width="12.140625" style="3" customWidth="1"/>
    <col min="264" max="264" width="12.5703125" style="3" customWidth="1"/>
    <col min="265" max="267" width="12" style="3" customWidth="1"/>
    <col min="268" max="268" width="10.5703125" style="3" customWidth="1"/>
    <col min="269" max="269" width="4.140625" style="3" customWidth="1"/>
    <col min="270" max="270" width="12.7109375" style="3" customWidth="1"/>
    <col min="271" max="271" width="14.28515625" style="3" customWidth="1"/>
    <col min="272" max="272" width="4.42578125" style="3" customWidth="1"/>
    <col min="273" max="273" width="19.7109375" style="3" customWidth="1"/>
    <col min="274" max="274" width="21.7109375" style="3" customWidth="1"/>
    <col min="275" max="276" width="21.5703125" style="3" customWidth="1"/>
    <col min="277" max="277" width="6.85546875" style="3" customWidth="1"/>
    <col min="278" max="278" width="10" style="3" customWidth="1"/>
    <col min="279" max="279" width="10.5703125" style="3" customWidth="1"/>
    <col min="280" max="280" width="14.85546875" style="3" customWidth="1"/>
    <col min="281" max="283" width="18.85546875" style="3" customWidth="1"/>
    <col min="284" max="284" width="14.42578125" style="3" customWidth="1"/>
    <col min="285" max="285" width="15.140625" style="3" customWidth="1"/>
    <col min="286" max="286" width="18.28515625" style="3" customWidth="1"/>
    <col min="287" max="287" width="20.140625" style="3" customWidth="1"/>
    <col min="288" max="288" width="19.5703125" style="3" customWidth="1"/>
    <col min="289" max="289" width="23.140625" style="3" customWidth="1"/>
    <col min="290" max="291" width="0" style="3" hidden="1" customWidth="1"/>
    <col min="292" max="513" width="9.140625" style="3"/>
    <col min="514" max="514" width="1" style="3" customWidth="1"/>
    <col min="515" max="515" width="5.5703125" style="3" customWidth="1"/>
    <col min="516" max="516" width="42.42578125" style="3" customWidth="1"/>
    <col min="517" max="517" width="13.42578125" style="3" customWidth="1"/>
    <col min="518" max="518" width="12.42578125" style="3" customWidth="1"/>
    <col min="519" max="519" width="12.140625" style="3" customWidth="1"/>
    <col min="520" max="520" width="12.5703125" style="3" customWidth="1"/>
    <col min="521" max="523" width="12" style="3" customWidth="1"/>
    <col min="524" max="524" width="10.5703125" style="3" customWidth="1"/>
    <col min="525" max="525" width="4.140625" style="3" customWidth="1"/>
    <col min="526" max="526" width="12.7109375" style="3" customWidth="1"/>
    <col min="527" max="527" width="14.28515625" style="3" customWidth="1"/>
    <col min="528" max="528" width="4.42578125" style="3" customWidth="1"/>
    <col min="529" max="529" width="19.7109375" style="3" customWidth="1"/>
    <col min="530" max="530" width="21.7109375" style="3" customWidth="1"/>
    <col min="531" max="532" width="21.5703125" style="3" customWidth="1"/>
    <col min="533" max="533" width="6.85546875" style="3" customWidth="1"/>
    <col min="534" max="534" width="10" style="3" customWidth="1"/>
    <col min="535" max="535" width="10.5703125" style="3" customWidth="1"/>
    <col min="536" max="536" width="14.85546875" style="3" customWidth="1"/>
    <col min="537" max="539" width="18.85546875" style="3" customWidth="1"/>
    <col min="540" max="540" width="14.42578125" style="3" customWidth="1"/>
    <col min="541" max="541" width="15.140625" style="3" customWidth="1"/>
    <col min="542" max="542" width="18.28515625" style="3" customWidth="1"/>
    <col min="543" max="543" width="20.140625" style="3" customWidth="1"/>
    <col min="544" max="544" width="19.5703125" style="3" customWidth="1"/>
    <col min="545" max="545" width="23.140625" style="3" customWidth="1"/>
    <col min="546" max="547" width="0" style="3" hidden="1" customWidth="1"/>
    <col min="548" max="769" width="9.140625" style="3"/>
    <col min="770" max="770" width="1" style="3" customWidth="1"/>
    <col min="771" max="771" width="5.5703125" style="3" customWidth="1"/>
    <col min="772" max="772" width="42.42578125" style="3" customWidth="1"/>
    <col min="773" max="773" width="13.42578125" style="3" customWidth="1"/>
    <col min="774" max="774" width="12.42578125" style="3" customWidth="1"/>
    <col min="775" max="775" width="12.140625" style="3" customWidth="1"/>
    <col min="776" max="776" width="12.5703125" style="3" customWidth="1"/>
    <col min="777" max="779" width="12" style="3" customWidth="1"/>
    <col min="780" max="780" width="10.5703125" style="3" customWidth="1"/>
    <col min="781" max="781" width="4.140625" style="3" customWidth="1"/>
    <col min="782" max="782" width="12.7109375" style="3" customWidth="1"/>
    <col min="783" max="783" width="14.28515625" style="3" customWidth="1"/>
    <col min="784" max="784" width="4.42578125" style="3" customWidth="1"/>
    <col min="785" max="785" width="19.7109375" style="3" customWidth="1"/>
    <col min="786" max="786" width="21.7109375" style="3" customWidth="1"/>
    <col min="787" max="788" width="21.5703125" style="3" customWidth="1"/>
    <col min="789" max="789" width="6.85546875" style="3" customWidth="1"/>
    <col min="790" max="790" width="10" style="3" customWidth="1"/>
    <col min="791" max="791" width="10.5703125" style="3" customWidth="1"/>
    <col min="792" max="792" width="14.85546875" style="3" customWidth="1"/>
    <col min="793" max="795" width="18.85546875" style="3" customWidth="1"/>
    <col min="796" max="796" width="14.42578125" style="3" customWidth="1"/>
    <col min="797" max="797" width="15.140625" style="3" customWidth="1"/>
    <col min="798" max="798" width="18.28515625" style="3" customWidth="1"/>
    <col min="799" max="799" width="20.140625" style="3" customWidth="1"/>
    <col min="800" max="800" width="19.5703125" style="3" customWidth="1"/>
    <col min="801" max="801" width="23.140625" style="3" customWidth="1"/>
    <col min="802" max="803" width="0" style="3" hidden="1" customWidth="1"/>
    <col min="804" max="1025" width="9.140625" style="3"/>
    <col min="1026" max="1026" width="1" style="3" customWidth="1"/>
    <col min="1027" max="1027" width="5.5703125" style="3" customWidth="1"/>
    <col min="1028" max="1028" width="42.42578125" style="3" customWidth="1"/>
    <col min="1029" max="1029" width="13.42578125" style="3" customWidth="1"/>
    <col min="1030" max="1030" width="12.42578125" style="3" customWidth="1"/>
    <col min="1031" max="1031" width="12.140625" style="3" customWidth="1"/>
    <col min="1032" max="1032" width="12.5703125" style="3" customWidth="1"/>
    <col min="1033" max="1035" width="12" style="3" customWidth="1"/>
    <col min="1036" max="1036" width="10.5703125" style="3" customWidth="1"/>
    <col min="1037" max="1037" width="4.140625" style="3" customWidth="1"/>
    <col min="1038" max="1038" width="12.7109375" style="3" customWidth="1"/>
    <col min="1039" max="1039" width="14.28515625" style="3" customWidth="1"/>
    <col min="1040" max="1040" width="4.42578125" style="3" customWidth="1"/>
    <col min="1041" max="1041" width="19.7109375" style="3" customWidth="1"/>
    <col min="1042" max="1042" width="21.7109375" style="3" customWidth="1"/>
    <col min="1043" max="1044" width="21.5703125" style="3" customWidth="1"/>
    <col min="1045" max="1045" width="6.85546875" style="3" customWidth="1"/>
    <col min="1046" max="1046" width="10" style="3" customWidth="1"/>
    <col min="1047" max="1047" width="10.5703125" style="3" customWidth="1"/>
    <col min="1048" max="1048" width="14.85546875" style="3" customWidth="1"/>
    <col min="1049" max="1051" width="18.85546875" style="3" customWidth="1"/>
    <col min="1052" max="1052" width="14.42578125" style="3" customWidth="1"/>
    <col min="1053" max="1053" width="15.140625" style="3" customWidth="1"/>
    <col min="1054" max="1054" width="18.28515625" style="3" customWidth="1"/>
    <col min="1055" max="1055" width="20.140625" style="3" customWidth="1"/>
    <col min="1056" max="1056" width="19.5703125" style="3" customWidth="1"/>
    <col min="1057" max="1057" width="23.140625" style="3" customWidth="1"/>
    <col min="1058" max="1059" width="0" style="3" hidden="1" customWidth="1"/>
    <col min="1060" max="1281" width="9.140625" style="3"/>
    <col min="1282" max="1282" width="1" style="3" customWidth="1"/>
    <col min="1283" max="1283" width="5.5703125" style="3" customWidth="1"/>
    <col min="1284" max="1284" width="42.42578125" style="3" customWidth="1"/>
    <col min="1285" max="1285" width="13.42578125" style="3" customWidth="1"/>
    <col min="1286" max="1286" width="12.42578125" style="3" customWidth="1"/>
    <col min="1287" max="1287" width="12.140625" style="3" customWidth="1"/>
    <col min="1288" max="1288" width="12.5703125" style="3" customWidth="1"/>
    <col min="1289" max="1291" width="12" style="3" customWidth="1"/>
    <col min="1292" max="1292" width="10.5703125" style="3" customWidth="1"/>
    <col min="1293" max="1293" width="4.140625" style="3" customWidth="1"/>
    <col min="1294" max="1294" width="12.7109375" style="3" customWidth="1"/>
    <col min="1295" max="1295" width="14.28515625" style="3" customWidth="1"/>
    <col min="1296" max="1296" width="4.42578125" style="3" customWidth="1"/>
    <col min="1297" max="1297" width="19.7109375" style="3" customWidth="1"/>
    <col min="1298" max="1298" width="21.7109375" style="3" customWidth="1"/>
    <col min="1299" max="1300" width="21.5703125" style="3" customWidth="1"/>
    <col min="1301" max="1301" width="6.85546875" style="3" customWidth="1"/>
    <col min="1302" max="1302" width="10" style="3" customWidth="1"/>
    <col min="1303" max="1303" width="10.5703125" style="3" customWidth="1"/>
    <col min="1304" max="1304" width="14.85546875" style="3" customWidth="1"/>
    <col min="1305" max="1307" width="18.85546875" style="3" customWidth="1"/>
    <col min="1308" max="1308" width="14.42578125" style="3" customWidth="1"/>
    <col min="1309" max="1309" width="15.140625" style="3" customWidth="1"/>
    <col min="1310" max="1310" width="18.28515625" style="3" customWidth="1"/>
    <col min="1311" max="1311" width="20.140625" style="3" customWidth="1"/>
    <col min="1312" max="1312" width="19.5703125" style="3" customWidth="1"/>
    <col min="1313" max="1313" width="23.140625" style="3" customWidth="1"/>
    <col min="1314" max="1315" width="0" style="3" hidden="1" customWidth="1"/>
    <col min="1316" max="1537" width="9.140625" style="3"/>
    <col min="1538" max="1538" width="1" style="3" customWidth="1"/>
    <col min="1539" max="1539" width="5.5703125" style="3" customWidth="1"/>
    <col min="1540" max="1540" width="42.42578125" style="3" customWidth="1"/>
    <col min="1541" max="1541" width="13.42578125" style="3" customWidth="1"/>
    <col min="1542" max="1542" width="12.42578125" style="3" customWidth="1"/>
    <col min="1543" max="1543" width="12.140625" style="3" customWidth="1"/>
    <col min="1544" max="1544" width="12.5703125" style="3" customWidth="1"/>
    <col min="1545" max="1547" width="12" style="3" customWidth="1"/>
    <col min="1548" max="1548" width="10.5703125" style="3" customWidth="1"/>
    <col min="1549" max="1549" width="4.140625" style="3" customWidth="1"/>
    <col min="1550" max="1550" width="12.7109375" style="3" customWidth="1"/>
    <col min="1551" max="1551" width="14.28515625" style="3" customWidth="1"/>
    <col min="1552" max="1552" width="4.42578125" style="3" customWidth="1"/>
    <col min="1553" max="1553" width="19.7109375" style="3" customWidth="1"/>
    <col min="1554" max="1554" width="21.7109375" style="3" customWidth="1"/>
    <col min="1555" max="1556" width="21.5703125" style="3" customWidth="1"/>
    <col min="1557" max="1557" width="6.85546875" style="3" customWidth="1"/>
    <col min="1558" max="1558" width="10" style="3" customWidth="1"/>
    <col min="1559" max="1559" width="10.5703125" style="3" customWidth="1"/>
    <col min="1560" max="1560" width="14.85546875" style="3" customWidth="1"/>
    <col min="1561" max="1563" width="18.85546875" style="3" customWidth="1"/>
    <col min="1564" max="1564" width="14.42578125" style="3" customWidth="1"/>
    <col min="1565" max="1565" width="15.140625" style="3" customWidth="1"/>
    <col min="1566" max="1566" width="18.28515625" style="3" customWidth="1"/>
    <col min="1567" max="1567" width="20.140625" style="3" customWidth="1"/>
    <col min="1568" max="1568" width="19.5703125" style="3" customWidth="1"/>
    <col min="1569" max="1569" width="23.140625" style="3" customWidth="1"/>
    <col min="1570" max="1571" width="0" style="3" hidden="1" customWidth="1"/>
    <col min="1572" max="1793" width="9.140625" style="3"/>
    <col min="1794" max="1794" width="1" style="3" customWidth="1"/>
    <col min="1795" max="1795" width="5.5703125" style="3" customWidth="1"/>
    <col min="1796" max="1796" width="42.42578125" style="3" customWidth="1"/>
    <col min="1797" max="1797" width="13.42578125" style="3" customWidth="1"/>
    <col min="1798" max="1798" width="12.42578125" style="3" customWidth="1"/>
    <col min="1799" max="1799" width="12.140625" style="3" customWidth="1"/>
    <col min="1800" max="1800" width="12.5703125" style="3" customWidth="1"/>
    <col min="1801" max="1803" width="12" style="3" customWidth="1"/>
    <col min="1804" max="1804" width="10.5703125" style="3" customWidth="1"/>
    <col min="1805" max="1805" width="4.140625" style="3" customWidth="1"/>
    <col min="1806" max="1806" width="12.7109375" style="3" customWidth="1"/>
    <col min="1807" max="1807" width="14.28515625" style="3" customWidth="1"/>
    <col min="1808" max="1808" width="4.42578125" style="3" customWidth="1"/>
    <col min="1809" max="1809" width="19.7109375" style="3" customWidth="1"/>
    <col min="1810" max="1810" width="21.7109375" style="3" customWidth="1"/>
    <col min="1811" max="1812" width="21.5703125" style="3" customWidth="1"/>
    <col min="1813" max="1813" width="6.85546875" style="3" customWidth="1"/>
    <col min="1814" max="1814" width="10" style="3" customWidth="1"/>
    <col min="1815" max="1815" width="10.5703125" style="3" customWidth="1"/>
    <col min="1816" max="1816" width="14.85546875" style="3" customWidth="1"/>
    <col min="1817" max="1819" width="18.85546875" style="3" customWidth="1"/>
    <col min="1820" max="1820" width="14.42578125" style="3" customWidth="1"/>
    <col min="1821" max="1821" width="15.140625" style="3" customWidth="1"/>
    <col min="1822" max="1822" width="18.28515625" style="3" customWidth="1"/>
    <col min="1823" max="1823" width="20.140625" style="3" customWidth="1"/>
    <col min="1824" max="1824" width="19.5703125" style="3" customWidth="1"/>
    <col min="1825" max="1825" width="23.140625" style="3" customWidth="1"/>
    <col min="1826" max="1827" width="0" style="3" hidden="1" customWidth="1"/>
    <col min="1828" max="2049" width="9.140625" style="3"/>
    <col min="2050" max="2050" width="1" style="3" customWidth="1"/>
    <col min="2051" max="2051" width="5.5703125" style="3" customWidth="1"/>
    <col min="2052" max="2052" width="42.42578125" style="3" customWidth="1"/>
    <col min="2053" max="2053" width="13.42578125" style="3" customWidth="1"/>
    <col min="2054" max="2054" width="12.42578125" style="3" customWidth="1"/>
    <col min="2055" max="2055" width="12.140625" style="3" customWidth="1"/>
    <col min="2056" max="2056" width="12.5703125" style="3" customWidth="1"/>
    <col min="2057" max="2059" width="12" style="3" customWidth="1"/>
    <col min="2060" max="2060" width="10.5703125" style="3" customWidth="1"/>
    <col min="2061" max="2061" width="4.140625" style="3" customWidth="1"/>
    <col min="2062" max="2062" width="12.7109375" style="3" customWidth="1"/>
    <col min="2063" max="2063" width="14.28515625" style="3" customWidth="1"/>
    <col min="2064" max="2064" width="4.42578125" style="3" customWidth="1"/>
    <col min="2065" max="2065" width="19.7109375" style="3" customWidth="1"/>
    <col min="2066" max="2066" width="21.7109375" style="3" customWidth="1"/>
    <col min="2067" max="2068" width="21.5703125" style="3" customWidth="1"/>
    <col min="2069" max="2069" width="6.85546875" style="3" customWidth="1"/>
    <col min="2070" max="2070" width="10" style="3" customWidth="1"/>
    <col min="2071" max="2071" width="10.5703125" style="3" customWidth="1"/>
    <col min="2072" max="2072" width="14.85546875" style="3" customWidth="1"/>
    <col min="2073" max="2075" width="18.85546875" style="3" customWidth="1"/>
    <col min="2076" max="2076" width="14.42578125" style="3" customWidth="1"/>
    <col min="2077" max="2077" width="15.140625" style="3" customWidth="1"/>
    <col min="2078" max="2078" width="18.28515625" style="3" customWidth="1"/>
    <col min="2079" max="2079" width="20.140625" style="3" customWidth="1"/>
    <col min="2080" max="2080" width="19.5703125" style="3" customWidth="1"/>
    <col min="2081" max="2081" width="23.140625" style="3" customWidth="1"/>
    <col min="2082" max="2083" width="0" style="3" hidden="1" customWidth="1"/>
    <col min="2084" max="2305" width="9.140625" style="3"/>
    <col min="2306" max="2306" width="1" style="3" customWidth="1"/>
    <col min="2307" max="2307" width="5.5703125" style="3" customWidth="1"/>
    <col min="2308" max="2308" width="42.42578125" style="3" customWidth="1"/>
    <col min="2309" max="2309" width="13.42578125" style="3" customWidth="1"/>
    <col min="2310" max="2310" width="12.42578125" style="3" customWidth="1"/>
    <col min="2311" max="2311" width="12.140625" style="3" customWidth="1"/>
    <col min="2312" max="2312" width="12.5703125" style="3" customWidth="1"/>
    <col min="2313" max="2315" width="12" style="3" customWidth="1"/>
    <col min="2316" max="2316" width="10.5703125" style="3" customWidth="1"/>
    <col min="2317" max="2317" width="4.140625" style="3" customWidth="1"/>
    <col min="2318" max="2318" width="12.7109375" style="3" customWidth="1"/>
    <col min="2319" max="2319" width="14.28515625" style="3" customWidth="1"/>
    <col min="2320" max="2320" width="4.42578125" style="3" customWidth="1"/>
    <col min="2321" max="2321" width="19.7109375" style="3" customWidth="1"/>
    <col min="2322" max="2322" width="21.7109375" style="3" customWidth="1"/>
    <col min="2323" max="2324" width="21.5703125" style="3" customWidth="1"/>
    <col min="2325" max="2325" width="6.85546875" style="3" customWidth="1"/>
    <col min="2326" max="2326" width="10" style="3" customWidth="1"/>
    <col min="2327" max="2327" width="10.5703125" style="3" customWidth="1"/>
    <col min="2328" max="2328" width="14.85546875" style="3" customWidth="1"/>
    <col min="2329" max="2331" width="18.85546875" style="3" customWidth="1"/>
    <col min="2332" max="2332" width="14.42578125" style="3" customWidth="1"/>
    <col min="2333" max="2333" width="15.140625" style="3" customWidth="1"/>
    <col min="2334" max="2334" width="18.28515625" style="3" customWidth="1"/>
    <col min="2335" max="2335" width="20.140625" style="3" customWidth="1"/>
    <col min="2336" max="2336" width="19.5703125" style="3" customWidth="1"/>
    <col min="2337" max="2337" width="23.140625" style="3" customWidth="1"/>
    <col min="2338" max="2339" width="0" style="3" hidden="1" customWidth="1"/>
    <col min="2340" max="2561" width="9.140625" style="3"/>
    <col min="2562" max="2562" width="1" style="3" customWidth="1"/>
    <col min="2563" max="2563" width="5.5703125" style="3" customWidth="1"/>
    <col min="2564" max="2564" width="42.42578125" style="3" customWidth="1"/>
    <col min="2565" max="2565" width="13.42578125" style="3" customWidth="1"/>
    <col min="2566" max="2566" width="12.42578125" style="3" customWidth="1"/>
    <col min="2567" max="2567" width="12.140625" style="3" customWidth="1"/>
    <col min="2568" max="2568" width="12.5703125" style="3" customWidth="1"/>
    <col min="2569" max="2571" width="12" style="3" customWidth="1"/>
    <col min="2572" max="2572" width="10.5703125" style="3" customWidth="1"/>
    <col min="2573" max="2573" width="4.140625" style="3" customWidth="1"/>
    <col min="2574" max="2574" width="12.7109375" style="3" customWidth="1"/>
    <col min="2575" max="2575" width="14.28515625" style="3" customWidth="1"/>
    <col min="2576" max="2576" width="4.42578125" style="3" customWidth="1"/>
    <col min="2577" max="2577" width="19.7109375" style="3" customWidth="1"/>
    <col min="2578" max="2578" width="21.7109375" style="3" customWidth="1"/>
    <col min="2579" max="2580" width="21.5703125" style="3" customWidth="1"/>
    <col min="2581" max="2581" width="6.85546875" style="3" customWidth="1"/>
    <col min="2582" max="2582" width="10" style="3" customWidth="1"/>
    <col min="2583" max="2583" width="10.5703125" style="3" customWidth="1"/>
    <col min="2584" max="2584" width="14.85546875" style="3" customWidth="1"/>
    <col min="2585" max="2587" width="18.85546875" style="3" customWidth="1"/>
    <col min="2588" max="2588" width="14.42578125" style="3" customWidth="1"/>
    <col min="2589" max="2589" width="15.140625" style="3" customWidth="1"/>
    <col min="2590" max="2590" width="18.28515625" style="3" customWidth="1"/>
    <col min="2591" max="2591" width="20.140625" style="3" customWidth="1"/>
    <col min="2592" max="2592" width="19.5703125" style="3" customWidth="1"/>
    <col min="2593" max="2593" width="23.140625" style="3" customWidth="1"/>
    <col min="2594" max="2595" width="0" style="3" hidden="1" customWidth="1"/>
    <col min="2596" max="2817" width="9.140625" style="3"/>
    <col min="2818" max="2818" width="1" style="3" customWidth="1"/>
    <col min="2819" max="2819" width="5.5703125" style="3" customWidth="1"/>
    <col min="2820" max="2820" width="42.42578125" style="3" customWidth="1"/>
    <col min="2821" max="2821" width="13.42578125" style="3" customWidth="1"/>
    <col min="2822" max="2822" width="12.42578125" style="3" customWidth="1"/>
    <col min="2823" max="2823" width="12.140625" style="3" customWidth="1"/>
    <col min="2824" max="2824" width="12.5703125" style="3" customWidth="1"/>
    <col min="2825" max="2827" width="12" style="3" customWidth="1"/>
    <col min="2828" max="2828" width="10.5703125" style="3" customWidth="1"/>
    <col min="2829" max="2829" width="4.140625" style="3" customWidth="1"/>
    <col min="2830" max="2830" width="12.7109375" style="3" customWidth="1"/>
    <col min="2831" max="2831" width="14.28515625" style="3" customWidth="1"/>
    <col min="2832" max="2832" width="4.42578125" style="3" customWidth="1"/>
    <col min="2833" max="2833" width="19.7109375" style="3" customWidth="1"/>
    <col min="2834" max="2834" width="21.7109375" style="3" customWidth="1"/>
    <col min="2835" max="2836" width="21.5703125" style="3" customWidth="1"/>
    <col min="2837" max="2837" width="6.85546875" style="3" customWidth="1"/>
    <col min="2838" max="2838" width="10" style="3" customWidth="1"/>
    <col min="2839" max="2839" width="10.5703125" style="3" customWidth="1"/>
    <col min="2840" max="2840" width="14.85546875" style="3" customWidth="1"/>
    <col min="2841" max="2843" width="18.85546875" style="3" customWidth="1"/>
    <col min="2844" max="2844" width="14.42578125" style="3" customWidth="1"/>
    <col min="2845" max="2845" width="15.140625" style="3" customWidth="1"/>
    <col min="2846" max="2846" width="18.28515625" style="3" customWidth="1"/>
    <col min="2847" max="2847" width="20.140625" style="3" customWidth="1"/>
    <col min="2848" max="2848" width="19.5703125" style="3" customWidth="1"/>
    <col min="2849" max="2849" width="23.140625" style="3" customWidth="1"/>
    <col min="2850" max="2851" width="0" style="3" hidden="1" customWidth="1"/>
    <col min="2852" max="3073" width="9.140625" style="3"/>
    <col min="3074" max="3074" width="1" style="3" customWidth="1"/>
    <col min="3075" max="3075" width="5.5703125" style="3" customWidth="1"/>
    <col min="3076" max="3076" width="42.42578125" style="3" customWidth="1"/>
    <col min="3077" max="3077" width="13.42578125" style="3" customWidth="1"/>
    <col min="3078" max="3078" width="12.42578125" style="3" customWidth="1"/>
    <col min="3079" max="3079" width="12.140625" style="3" customWidth="1"/>
    <col min="3080" max="3080" width="12.5703125" style="3" customWidth="1"/>
    <col min="3081" max="3083" width="12" style="3" customWidth="1"/>
    <col min="3084" max="3084" width="10.5703125" style="3" customWidth="1"/>
    <col min="3085" max="3085" width="4.140625" style="3" customWidth="1"/>
    <col min="3086" max="3086" width="12.7109375" style="3" customWidth="1"/>
    <col min="3087" max="3087" width="14.28515625" style="3" customWidth="1"/>
    <col min="3088" max="3088" width="4.42578125" style="3" customWidth="1"/>
    <col min="3089" max="3089" width="19.7109375" style="3" customWidth="1"/>
    <col min="3090" max="3090" width="21.7109375" style="3" customWidth="1"/>
    <col min="3091" max="3092" width="21.5703125" style="3" customWidth="1"/>
    <col min="3093" max="3093" width="6.85546875" style="3" customWidth="1"/>
    <col min="3094" max="3094" width="10" style="3" customWidth="1"/>
    <col min="3095" max="3095" width="10.5703125" style="3" customWidth="1"/>
    <col min="3096" max="3096" width="14.85546875" style="3" customWidth="1"/>
    <col min="3097" max="3099" width="18.85546875" style="3" customWidth="1"/>
    <col min="3100" max="3100" width="14.42578125" style="3" customWidth="1"/>
    <col min="3101" max="3101" width="15.140625" style="3" customWidth="1"/>
    <col min="3102" max="3102" width="18.28515625" style="3" customWidth="1"/>
    <col min="3103" max="3103" width="20.140625" style="3" customWidth="1"/>
    <col min="3104" max="3104" width="19.5703125" style="3" customWidth="1"/>
    <col min="3105" max="3105" width="23.140625" style="3" customWidth="1"/>
    <col min="3106" max="3107" width="0" style="3" hidden="1" customWidth="1"/>
    <col min="3108" max="3329" width="9.140625" style="3"/>
    <col min="3330" max="3330" width="1" style="3" customWidth="1"/>
    <col min="3331" max="3331" width="5.5703125" style="3" customWidth="1"/>
    <col min="3332" max="3332" width="42.42578125" style="3" customWidth="1"/>
    <col min="3333" max="3333" width="13.42578125" style="3" customWidth="1"/>
    <col min="3334" max="3334" width="12.42578125" style="3" customWidth="1"/>
    <col min="3335" max="3335" width="12.140625" style="3" customWidth="1"/>
    <col min="3336" max="3336" width="12.5703125" style="3" customWidth="1"/>
    <col min="3337" max="3339" width="12" style="3" customWidth="1"/>
    <col min="3340" max="3340" width="10.5703125" style="3" customWidth="1"/>
    <col min="3341" max="3341" width="4.140625" style="3" customWidth="1"/>
    <col min="3342" max="3342" width="12.7109375" style="3" customWidth="1"/>
    <col min="3343" max="3343" width="14.28515625" style="3" customWidth="1"/>
    <col min="3344" max="3344" width="4.42578125" style="3" customWidth="1"/>
    <col min="3345" max="3345" width="19.7109375" style="3" customWidth="1"/>
    <col min="3346" max="3346" width="21.7109375" style="3" customWidth="1"/>
    <col min="3347" max="3348" width="21.5703125" style="3" customWidth="1"/>
    <col min="3349" max="3349" width="6.85546875" style="3" customWidth="1"/>
    <col min="3350" max="3350" width="10" style="3" customWidth="1"/>
    <col min="3351" max="3351" width="10.5703125" style="3" customWidth="1"/>
    <col min="3352" max="3352" width="14.85546875" style="3" customWidth="1"/>
    <col min="3353" max="3355" width="18.85546875" style="3" customWidth="1"/>
    <col min="3356" max="3356" width="14.42578125" style="3" customWidth="1"/>
    <col min="3357" max="3357" width="15.140625" style="3" customWidth="1"/>
    <col min="3358" max="3358" width="18.28515625" style="3" customWidth="1"/>
    <col min="3359" max="3359" width="20.140625" style="3" customWidth="1"/>
    <col min="3360" max="3360" width="19.5703125" style="3" customWidth="1"/>
    <col min="3361" max="3361" width="23.140625" style="3" customWidth="1"/>
    <col min="3362" max="3363" width="0" style="3" hidden="1" customWidth="1"/>
    <col min="3364" max="3585" width="9.140625" style="3"/>
    <col min="3586" max="3586" width="1" style="3" customWidth="1"/>
    <col min="3587" max="3587" width="5.5703125" style="3" customWidth="1"/>
    <col min="3588" max="3588" width="42.42578125" style="3" customWidth="1"/>
    <col min="3589" max="3589" width="13.42578125" style="3" customWidth="1"/>
    <col min="3590" max="3590" width="12.42578125" style="3" customWidth="1"/>
    <col min="3591" max="3591" width="12.140625" style="3" customWidth="1"/>
    <col min="3592" max="3592" width="12.5703125" style="3" customWidth="1"/>
    <col min="3593" max="3595" width="12" style="3" customWidth="1"/>
    <col min="3596" max="3596" width="10.5703125" style="3" customWidth="1"/>
    <col min="3597" max="3597" width="4.140625" style="3" customWidth="1"/>
    <col min="3598" max="3598" width="12.7109375" style="3" customWidth="1"/>
    <col min="3599" max="3599" width="14.28515625" style="3" customWidth="1"/>
    <col min="3600" max="3600" width="4.42578125" style="3" customWidth="1"/>
    <col min="3601" max="3601" width="19.7109375" style="3" customWidth="1"/>
    <col min="3602" max="3602" width="21.7109375" style="3" customWidth="1"/>
    <col min="3603" max="3604" width="21.5703125" style="3" customWidth="1"/>
    <col min="3605" max="3605" width="6.85546875" style="3" customWidth="1"/>
    <col min="3606" max="3606" width="10" style="3" customWidth="1"/>
    <col min="3607" max="3607" width="10.5703125" style="3" customWidth="1"/>
    <col min="3608" max="3608" width="14.85546875" style="3" customWidth="1"/>
    <col min="3609" max="3611" width="18.85546875" style="3" customWidth="1"/>
    <col min="3612" max="3612" width="14.42578125" style="3" customWidth="1"/>
    <col min="3613" max="3613" width="15.140625" style="3" customWidth="1"/>
    <col min="3614" max="3614" width="18.28515625" style="3" customWidth="1"/>
    <col min="3615" max="3615" width="20.140625" style="3" customWidth="1"/>
    <col min="3616" max="3616" width="19.5703125" style="3" customWidth="1"/>
    <col min="3617" max="3617" width="23.140625" style="3" customWidth="1"/>
    <col min="3618" max="3619" width="0" style="3" hidden="1" customWidth="1"/>
    <col min="3620" max="3841" width="9.140625" style="3"/>
    <col min="3842" max="3842" width="1" style="3" customWidth="1"/>
    <col min="3843" max="3843" width="5.5703125" style="3" customWidth="1"/>
    <col min="3844" max="3844" width="42.42578125" style="3" customWidth="1"/>
    <col min="3845" max="3845" width="13.42578125" style="3" customWidth="1"/>
    <col min="3846" max="3846" width="12.42578125" style="3" customWidth="1"/>
    <col min="3847" max="3847" width="12.140625" style="3" customWidth="1"/>
    <col min="3848" max="3848" width="12.5703125" style="3" customWidth="1"/>
    <col min="3849" max="3851" width="12" style="3" customWidth="1"/>
    <col min="3852" max="3852" width="10.5703125" style="3" customWidth="1"/>
    <col min="3853" max="3853" width="4.140625" style="3" customWidth="1"/>
    <col min="3854" max="3854" width="12.7109375" style="3" customWidth="1"/>
    <col min="3855" max="3855" width="14.28515625" style="3" customWidth="1"/>
    <col min="3856" max="3856" width="4.42578125" style="3" customWidth="1"/>
    <col min="3857" max="3857" width="19.7109375" style="3" customWidth="1"/>
    <col min="3858" max="3858" width="21.7109375" style="3" customWidth="1"/>
    <col min="3859" max="3860" width="21.5703125" style="3" customWidth="1"/>
    <col min="3861" max="3861" width="6.85546875" style="3" customWidth="1"/>
    <col min="3862" max="3862" width="10" style="3" customWidth="1"/>
    <col min="3863" max="3863" width="10.5703125" style="3" customWidth="1"/>
    <col min="3864" max="3864" width="14.85546875" style="3" customWidth="1"/>
    <col min="3865" max="3867" width="18.85546875" style="3" customWidth="1"/>
    <col min="3868" max="3868" width="14.42578125" style="3" customWidth="1"/>
    <col min="3869" max="3869" width="15.140625" style="3" customWidth="1"/>
    <col min="3870" max="3870" width="18.28515625" style="3" customWidth="1"/>
    <col min="3871" max="3871" width="20.140625" style="3" customWidth="1"/>
    <col min="3872" max="3872" width="19.5703125" style="3" customWidth="1"/>
    <col min="3873" max="3873" width="23.140625" style="3" customWidth="1"/>
    <col min="3874" max="3875" width="0" style="3" hidden="1" customWidth="1"/>
    <col min="3876" max="4097" width="9.140625" style="3"/>
    <col min="4098" max="4098" width="1" style="3" customWidth="1"/>
    <col min="4099" max="4099" width="5.5703125" style="3" customWidth="1"/>
    <col min="4100" max="4100" width="42.42578125" style="3" customWidth="1"/>
    <col min="4101" max="4101" width="13.42578125" style="3" customWidth="1"/>
    <col min="4102" max="4102" width="12.42578125" style="3" customWidth="1"/>
    <col min="4103" max="4103" width="12.140625" style="3" customWidth="1"/>
    <col min="4104" max="4104" width="12.5703125" style="3" customWidth="1"/>
    <col min="4105" max="4107" width="12" style="3" customWidth="1"/>
    <col min="4108" max="4108" width="10.5703125" style="3" customWidth="1"/>
    <col min="4109" max="4109" width="4.140625" style="3" customWidth="1"/>
    <col min="4110" max="4110" width="12.7109375" style="3" customWidth="1"/>
    <col min="4111" max="4111" width="14.28515625" style="3" customWidth="1"/>
    <col min="4112" max="4112" width="4.42578125" style="3" customWidth="1"/>
    <col min="4113" max="4113" width="19.7109375" style="3" customWidth="1"/>
    <col min="4114" max="4114" width="21.7109375" style="3" customWidth="1"/>
    <col min="4115" max="4116" width="21.5703125" style="3" customWidth="1"/>
    <col min="4117" max="4117" width="6.85546875" style="3" customWidth="1"/>
    <col min="4118" max="4118" width="10" style="3" customWidth="1"/>
    <col min="4119" max="4119" width="10.5703125" style="3" customWidth="1"/>
    <col min="4120" max="4120" width="14.85546875" style="3" customWidth="1"/>
    <col min="4121" max="4123" width="18.85546875" style="3" customWidth="1"/>
    <col min="4124" max="4124" width="14.42578125" style="3" customWidth="1"/>
    <col min="4125" max="4125" width="15.140625" style="3" customWidth="1"/>
    <col min="4126" max="4126" width="18.28515625" style="3" customWidth="1"/>
    <col min="4127" max="4127" width="20.140625" style="3" customWidth="1"/>
    <col min="4128" max="4128" width="19.5703125" style="3" customWidth="1"/>
    <col min="4129" max="4129" width="23.140625" style="3" customWidth="1"/>
    <col min="4130" max="4131" width="0" style="3" hidden="1" customWidth="1"/>
    <col min="4132" max="4353" width="9.140625" style="3"/>
    <col min="4354" max="4354" width="1" style="3" customWidth="1"/>
    <col min="4355" max="4355" width="5.5703125" style="3" customWidth="1"/>
    <col min="4356" max="4356" width="42.42578125" style="3" customWidth="1"/>
    <col min="4357" max="4357" width="13.42578125" style="3" customWidth="1"/>
    <col min="4358" max="4358" width="12.42578125" style="3" customWidth="1"/>
    <col min="4359" max="4359" width="12.140625" style="3" customWidth="1"/>
    <col min="4360" max="4360" width="12.5703125" style="3" customWidth="1"/>
    <col min="4361" max="4363" width="12" style="3" customWidth="1"/>
    <col min="4364" max="4364" width="10.5703125" style="3" customWidth="1"/>
    <col min="4365" max="4365" width="4.140625" style="3" customWidth="1"/>
    <col min="4366" max="4366" width="12.7109375" style="3" customWidth="1"/>
    <col min="4367" max="4367" width="14.28515625" style="3" customWidth="1"/>
    <col min="4368" max="4368" width="4.42578125" style="3" customWidth="1"/>
    <col min="4369" max="4369" width="19.7109375" style="3" customWidth="1"/>
    <col min="4370" max="4370" width="21.7109375" style="3" customWidth="1"/>
    <col min="4371" max="4372" width="21.5703125" style="3" customWidth="1"/>
    <col min="4373" max="4373" width="6.85546875" style="3" customWidth="1"/>
    <col min="4374" max="4374" width="10" style="3" customWidth="1"/>
    <col min="4375" max="4375" width="10.5703125" style="3" customWidth="1"/>
    <col min="4376" max="4376" width="14.85546875" style="3" customWidth="1"/>
    <col min="4377" max="4379" width="18.85546875" style="3" customWidth="1"/>
    <col min="4380" max="4380" width="14.42578125" style="3" customWidth="1"/>
    <col min="4381" max="4381" width="15.140625" style="3" customWidth="1"/>
    <col min="4382" max="4382" width="18.28515625" style="3" customWidth="1"/>
    <col min="4383" max="4383" width="20.140625" style="3" customWidth="1"/>
    <col min="4384" max="4384" width="19.5703125" style="3" customWidth="1"/>
    <col min="4385" max="4385" width="23.140625" style="3" customWidth="1"/>
    <col min="4386" max="4387" width="0" style="3" hidden="1" customWidth="1"/>
    <col min="4388" max="4609" width="9.140625" style="3"/>
    <col min="4610" max="4610" width="1" style="3" customWidth="1"/>
    <col min="4611" max="4611" width="5.5703125" style="3" customWidth="1"/>
    <col min="4612" max="4612" width="42.42578125" style="3" customWidth="1"/>
    <col min="4613" max="4613" width="13.42578125" style="3" customWidth="1"/>
    <col min="4614" max="4614" width="12.42578125" style="3" customWidth="1"/>
    <col min="4615" max="4615" width="12.140625" style="3" customWidth="1"/>
    <col min="4616" max="4616" width="12.5703125" style="3" customWidth="1"/>
    <col min="4617" max="4619" width="12" style="3" customWidth="1"/>
    <col min="4620" max="4620" width="10.5703125" style="3" customWidth="1"/>
    <col min="4621" max="4621" width="4.140625" style="3" customWidth="1"/>
    <col min="4622" max="4622" width="12.7109375" style="3" customWidth="1"/>
    <col min="4623" max="4623" width="14.28515625" style="3" customWidth="1"/>
    <col min="4624" max="4624" width="4.42578125" style="3" customWidth="1"/>
    <col min="4625" max="4625" width="19.7109375" style="3" customWidth="1"/>
    <col min="4626" max="4626" width="21.7109375" style="3" customWidth="1"/>
    <col min="4627" max="4628" width="21.5703125" style="3" customWidth="1"/>
    <col min="4629" max="4629" width="6.85546875" style="3" customWidth="1"/>
    <col min="4630" max="4630" width="10" style="3" customWidth="1"/>
    <col min="4631" max="4631" width="10.5703125" style="3" customWidth="1"/>
    <col min="4632" max="4632" width="14.85546875" style="3" customWidth="1"/>
    <col min="4633" max="4635" width="18.85546875" style="3" customWidth="1"/>
    <col min="4636" max="4636" width="14.42578125" style="3" customWidth="1"/>
    <col min="4637" max="4637" width="15.140625" style="3" customWidth="1"/>
    <col min="4638" max="4638" width="18.28515625" style="3" customWidth="1"/>
    <col min="4639" max="4639" width="20.140625" style="3" customWidth="1"/>
    <col min="4640" max="4640" width="19.5703125" style="3" customWidth="1"/>
    <col min="4641" max="4641" width="23.140625" style="3" customWidth="1"/>
    <col min="4642" max="4643" width="0" style="3" hidden="1" customWidth="1"/>
    <col min="4644" max="4865" width="9.140625" style="3"/>
    <col min="4866" max="4866" width="1" style="3" customWidth="1"/>
    <col min="4867" max="4867" width="5.5703125" style="3" customWidth="1"/>
    <col min="4868" max="4868" width="42.42578125" style="3" customWidth="1"/>
    <col min="4869" max="4869" width="13.42578125" style="3" customWidth="1"/>
    <col min="4870" max="4870" width="12.42578125" style="3" customWidth="1"/>
    <col min="4871" max="4871" width="12.140625" style="3" customWidth="1"/>
    <col min="4872" max="4872" width="12.5703125" style="3" customWidth="1"/>
    <col min="4873" max="4875" width="12" style="3" customWidth="1"/>
    <col min="4876" max="4876" width="10.5703125" style="3" customWidth="1"/>
    <col min="4877" max="4877" width="4.140625" style="3" customWidth="1"/>
    <col min="4878" max="4878" width="12.7109375" style="3" customWidth="1"/>
    <col min="4879" max="4879" width="14.28515625" style="3" customWidth="1"/>
    <col min="4880" max="4880" width="4.42578125" style="3" customWidth="1"/>
    <col min="4881" max="4881" width="19.7109375" style="3" customWidth="1"/>
    <col min="4882" max="4882" width="21.7109375" style="3" customWidth="1"/>
    <col min="4883" max="4884" width="21.5703125" style="3" customWidth="1"/>
    <col min="4885" max="4885" width="6.85546875" style="3" customWidth="1"/>
    <col min="4886" max="4886" width="10" style="3" customWidth="1"/>
    <col min="4887" max="4887" width="10.5703125" style="3" customWidth="1"/>
    <col min="4888" max="4888" width="14.85546875" style="3" customWidth="1"/>
    <col min="4889" max="4891" width="18.85546875" style="3" customWidth="1"/>
    <col min="4892" max="4892" width="14.42578125" style="3" customWidth="1"/>
    <col min="4893" max="4893" width="15.140625" style="3" customWidth="1"/>
    <col min="4894" max="4894" width="18.28515625" style="3" customWidth="1"/>
    <col min="4895" max="4895" width="20.140625" style="3" customWidth="1"/>
    <col min="4896" max="4896" width="19.5703125" style="3" customWidth="1"/>
    <col min="4897" max="4897" width="23.140625" style="3" customWidth="1"/>
    <col min="4898" max="4899" width="0" style="3" hidden="1" customWidth="1"/>
    <col min="4900" max="5121" width="9.140625" style="3"/>
    <col min="5122" max="5122" width="1" style="3" customWidth="1"/>
    <col min="5123" max="5123" width="5.5703125" style="3" customWidth="1"/>
    <col min="5124" max="5124" width="42.42578125" style="3" customWidth="1"/>
    <col min="5125" max="5125" width="13.42578125" style="3" customWidth="1"/>
    <col min="5126" max="5126" width="12.42578125" style="3" customWidth="1"/>
    <col min="5127" max="5127" width="12.140625" style="3" customWidth="1"/>
    <col min="5128" max="5128" width="12.5703125" style="3" customWidth="1"/>
    <col min="5129" max="5131" width="12" style="3" customWidth="1"/>
    <col min="5132" max="5132" width="10.5703125" style="3" customWidth="1"/>
    <col min="5133" max="5133" width="4.140625" style="3" customWidth="1"/>
    <col min="5134" max="5134" width="12.7109375" style="3" customWidth="1"/>
    <col min="5135" max="5135" width="14.28515625" style="3" customWidth="1"/>
    <col min="5136" max="5136" width="4.42578125" style="3" customWidth="1"/>
    <col min="5137" max="5137" width="19.7109375" style="3" customWidth="1"/>
    <col min="5138" max="5138" width="21.7109375" style="3" customWidth="1"/>
    <col min="5139" max="5140" width="21.5703125" style="3" customWidth="1"/>
    <col min="5141" max="5141" width="6.85546875" style="3" customWidth="1"/>
    <col min="5142" max="5142" width="10" style="3" customWidth="1"/>
    <col min="5143" max="5143" width="10.5703125" style="3" customWidth="1"/>
    <col min="5144" max="5144" width="14.85546875" style="3" customWidth="1"/>
    <col min="5145" max="5147" width="18.85546875" style="3" customWidth="1"/>
    <col min="5148" max="5148" width="14.42578125" style="3" customWidth="1"/>
    <col min="5149" max="5149" width="15.140625" style="3" customWidth="1"/>
    <col min="5150" max="5150" width="18.28515625" style="3" customWidth="1"/>
    <col min="5151" max="5151" width="20.140625" style="3" customWidth="1"/>
    <col min="5152" max="5152" width="19.5703125" style="3" customWidth="1"/>
    <col min="5153" max="5153" width="23.140625" style="3" customWidth="1"/>
    <col min="5154" max="5155" width="0" style="3" hidden="1" customWidth="1"/>
    <col min="5156" max="5377" width="9.140625" style="3"/>
    <col min="5378" max="5378" width="1" style="3" customWidth="1"/>
    <col min="5379" max="5379" width="5.5703125" style="3" customWidth="1"/>
    <col min="5380" max="5380" width="42.42578125" style="3" customWidth="1"/>
    <col min="5381" max="5381" width="13.42578125" style="3" customWidth="1"/>
    <col min="5382" max="5382" width="12.42578125" style="3" customWidth="1"/>
    <col min="5383" max="5383" width="12.140625" style="3" customWidth="1"/>
    <col min="5384" max="5384" width="12.5703125" style="3" customWidth="1"/>
    <col min="5385" max="5387" width="12" style="3" customWidth="1"/>
    <col min="5388" max="5388" width="10.5703125" style="3" customWidth="1"/>
    <col min="5389" max="5389" width="4.140625" style="3" customWidth="1"/>
    <col min="5390" max="5390" width="12.7109375" style="3" customWidth="1"/>
    <col min="5391" max="5391" width="14.28515625" style="3" customWidth="1"/>
    <col min="5392" max="5392" width="4.42578125" style="3" customWidth="1"/>
    <col min="5393" max="5393" width="19.7109375" style="3" customWidth="1"/>
    <col min="5394" max="5394" width="21.7109375" style="3" customWidth="1"/>
    <col min="5395" max="5396" width="21.5703125" style="3" customWidth="1"/>
    <col min="5397" max="5397" width="6.85546875" style="3" customWidth="1"/>
    <col min="5398" max="5398" width="10" style="3" customWidth="1"/>
    <col min="5399" max="5399" width="10.5703125" style="3" customWidth="1"/>
    <col min="5400" max="5400" width="14.85546875" style="3" customWidth="1"/>
    <col min="5401" max="5403" width="18.85546875" style="3" customWidth="1"/>
    <col min="5404" max="5404" width="14.42578125" style="3" customWidth="1"/>
    <col min="5405" max="5405" width="15.140625" style="3" customWidth="1"/>
    <col min="5406" max="5406" width="18.28515625" style="3" customWidth="1"/>
    <col min="5407" max="5407" width="20.140625" style="3" customWidth="1"/>
    <col min="5408" max="5408" width="19.5703125" style="3" customWidth="1"/>
    <col min="5409" max="5409" width="23.140625" style="3" customWidth="1"/>
    <col min="5410" max="5411" width="0" style="3" hidden="1" customWidth="1"/>
    <col min="5412" max="5633" width="9.140625" style="3"/>
    <col min="5634" max="5634" width="1" style="3" customWidth="1"/>
    <col min="5635" max="5635" width="5.5703125" style="3" customWidth="1"/>
    <col min="5636" max="5636" width="42.42578125" style="3" customWidth="1"/>
    <col min="5637" max="5637" width="13.42578125" style="3" customWidth="1"/>
    <col min="5638" max="5638" width="12.42578125" style="3" customWidth="1"/>
    <col min="5639" max="5639" width="12.140625" style="3" customWidth="1"/>
    <col min="5640" max="5640" width="12.5703125" style="3" customWidth="1"/>
    <col min="5641" max="5643" width="12" style="3" customWidth="1"/>
    <col min="5644" max="5644" width="10.5703125" style="3" customWidth="1"/>
    <col min="5645" max="5645" width="4.140625" style="3" customWidth="1"/>
    <col min="5646" max="5646" width="12.7109375" style="3" customWidth="1"/>
    <col min="5647" max="5647" width="14.28515625" style="3" customWidth="1"/>
    <col min="5648" max="5648" width="4.42578125" style="3" customWidth="1"/>
    <col min="5649" max="5649" width="19.7109375" style="3" customWidth="1"/>
    <col min="5650" max="5650" width="21.7109375" style="3" customWidth="1"/>
    <col min="5651" max="5652" width="21.5703125" style="3" customWidth="1"/>
    <col min="5653" max="5653" width="6.85546875" style="3" customWidth="1"/>
    <col min="5654" max="5654" width="10" style="3" customWidth="1"/>
    <col min="5655" max="5655" width="10.5703125" style="3" customWidth="1"/>
    <col min="5656" max="5656" width="14.85546875" style="3" customWidth="1"/>
    <col min="5657" max="5659" width="18.85546875" style="3" customWidth="1"/>
    <col min="5660" max="5660" width="14.42578125" style="3" customWidth="1"/>
    <col min="5661" max="5661" width="15.140625" style="3" customWidth="1"/>
    <col min="5662" max="5662" width="18.28515625" style="3" customWidth="1"/>
    <col min="5663" max="5663" width="20.140625" style="3" customWidth="1"/>
    <col min="5664" max="5664" width="19.5703125" style="3" customWidth="1"/>
    <col min="5665" max="5665" width="23.140625" style="3" customWidth="1"/>
    <col min="5666" max="5667" width="0" style="3" hidden="1" customWidth="1"/>
    <col min="5668" max="5889" width="9.140625" style="3"/>
    <col min="5890" max="5890" width="1" style="3" customWidth="1"/>
    <col min="5891" max="5891" width="5.5703125" style="3" customWidth="1"/>
    <col min="5892" max="5892" width="42.42578125" style="3" customWidth="1"/>
    <col min="5893" max="5893" width="13.42578125" style="3" customWidth="1"/>
    <col min="5894" max="5894" width="12.42578125" style="3" customWidth="1"/>
    <col min="5895" max="5895" width="12.140625" style="3" customWidth="1"/>
    <col min="5896" max="5896" width="12.5703125" style="3" customWidth="1"/>
    <col min="5897" max="5899" width="12" style="3" customWidth="1"/>
    <col min="5900" max="5900" width="10.5703125" style="3" customWidth="1"/>
    <col min="5901" max="5901" width="4.140625" style="3" customWidth="1"/>
    <col min="5902" max="5902" width="12.7109375" style="3" customWidth="1"/>
    <col min="5903" max="5903" width="14.28515625" style="3" customWidth="1"/>
    <col min="5904" max="5904" width="4.42578125" style="3" customWidth="1"/>
    <col min="5905" max="5905" width="19.7109375" style="3" customWidth="1"/>
    <col min="5906" max="5906" width="21.7109375" style="3" customWidth="1"/>
    <col min="5907" max="5908" width="21.5703125" style="3" customWidth="1"/>
    <col min="5909" max="5909" width="6.85546875" style="3" customWidth="1"/>
    <col min="5910" max="5910" width="10" style="3" customWidth="1"/>
    <col min="5911" max="5911" width="10.5703125" style="3" customWidth="1"/>
    <col min="5912" max="5912" width="14.85546875" style="3" customWidth="1"/>
    <col min="5913" max="5915" width="18.85546875" style="3" customWidth="1"/>
    <col min="5916" max="5916" width="14.42578125" style="3" customWidth="1"/>
    <col min="5917" max="5917" width="15.140625" style="3" customWidth="1"/>
    <col min="5918" max="5918" width="18.28515625" style="3" customWidth="1"/>
    <col min="5919" max="5919" width="20.140625" style="3" customWidth="1"/>
    <col min="5920" max="5920" width="19.5703125" style="3" customWidth="1"/>
    <col min="5921" max="5921" width="23.140625" style="3" customWidth="1"/>
    <col min="5922" max="5923" width="0" style="3" hidden="1" customWidth="1"/>
    <col min="5924" max="6145" width="9.140625" style="3"/>
    <col min="6146" max="6146" width="1" style="3" customWidth="1"/>
    <col min="6147" max="6147" width="5.5703125" style="3" customWidth="1"/>
    <col min="6148" max="6148" width="42.42578125" style="3" customWidth="1"/>
    <col min="6149" max="6149" width="13.42578125" style="3" customWidth="1"/>
    <col min="6150" max="6150" width="12.42578125" style="3" customWidth="1"/>
    <col min="6151" max="6151" width="12.140625" style="3" customWidth="1"/>
    <col min="6152" max="6152" width="12.5703125" style="3" customWidth="1"/>
    <col min="6153" max="6155" width="12" style="3" customWidth="1"/>
    <col min="6156" max="6156" width="10.5703125" style="3" customWidth="1"/>
    <col min="6157" max="6157" width="4.140625" style="3" customWidth="1"/>
    <col min="6158" max="6158" width="12.7109375" style="3" customWidth="1"/>
    <col min="6159" max="6159" width="14.28515625" style="3" customWidth="1"/>
    <col min="6160" max="6160" width="4.42578125" style="3" customWidth="1"/>
    <col min="6161" max="6161" width="19.7109375" style="3" customWidth="1"/>
    <col min="6162" max="6162" width="21.7109375" style="3" customWidth="1"/>
    <col min="6163" max="6164" width="21.5703125" style="3" customWidth="1"/>
    <col min="6165" max="6165" width="6.85546875" style="3" customWidth="1"/>
    <col min="6166" max="6166" width="10" style="3" customWidth="1"/>
    <col min="6167" max="6167" width="10.5703125" style="3" customWidth="1"/>
    <col min="6168" max="6168" width="14.85546875" style="3" customWidth="1"/>
    <col min="6169" max="6171" width="18.85546875" style="3" customWidth="1"/>
    <col min="6172" max="6172" width="14.42578125" style="3" customWidth="1"/>
    <col min="6173" max="6173" width="15.140625" style="3" customWidth="1"/>
    <col min="6174" max="6174" width="18.28515625" style="3" customWidth="1"/>
    <col min="6175" max="6175" width="20.140625" style="3" customWidth="1"/>
    <col min="6176" max="6176" width="19.5703125" style="3" customWidth="1"/>
    <col min="6177" max="6177" width="23.140625" style="3" customWidth="1"/>
    <col min="6178" max="6179" width="0" style="3" hidden="1" customWidth="1"/>
    <col min="6180" max="6401" width="9.140625" style="3"/>
    <col min="6402" max="6402" width="1" style="3" customWidth="1"/>
    <col min="6403" max="6403" width="5.5703125" style="3" customWidth="1"/>
    <col min="6404" max="6404" width="42.42578125" style="3" customWidth="1"/>
    <col min="6405" max="6405" width="13.42578125" style="3" customWidth="1"/>
    <col min="6406" max="6406" width="12.42578125" style="3" customWidth="1"/>
    <col min="6407" max="6407" width="12.140625" style="3" customWidth="1"/>
    <col min="6408" max="6408" width="12.5703125" style="3" customWidth="1"/>
    <col min="6409" max="6411" width="12" style="3" customWidth="1"/>
    <col min="6412" max="6412" width="10.5703125" style="3" customWidth="1"/>
    <col min="6413" max="6413" width="4.140625" style="3" customWidth="1"/>
    <col min="6414" max="6414" width="12.7109375" style="3" customWidth="1"/>
    <col min="6415" max="6415" width="14.28515625" style="3" customWidth="1"/>
    <col min="6416" max="6416" width="4.42578125" style="3" customWidth="1"/>
    <col min="6417" max="6417" width="19.7109375" style="3" customWidth="1"/>
    <col min="6418" max="6418" width="21.7109375" style="3" customWidth="1"/>
    <col min="6419" max="6420" width="21.5703125" style="3" customWidth="1"/>
    <col min="6421" max="6421" width="6.85546875" style="3" customWidth="1"/>
    <col min="6422" max="6422" width="10" style="3" customWidth="1"/>
    <col min="6423" max="6423" width="10.5703125" style="3" customWidth="1"/>
    <col min="6424" max="6424" width="14.85546875" style="3" customWidth="1"/>
    <col min="6425" max="6427" width="18.85546875" style="3" customWidth="1"/>
    <col min="6428" max="6428" width="14.42578125" style="3" customWidth="1"/>
    <col min="6429" max="6429" width="15.140625" style="3" customWidth="1"/>
    <col min="6430" max="6430" width="18.28515625" style="3" customWidth="1"/>
    <col min="6431" max="6431" width="20.140625" style="3" customWidth="1"/>
    <col min="6432" max="6432" width="19.5703125" style="3" customWidth="1"/>
    <col min="6433" max="6433" width="23.140625" style="3" customWidth="1"/>
    <col min="6434" max="6435" width="0" style="3" hidden="1" customWidth="1"/>
    <col min="6436" max="6657" width="9.140625" style="3"/>
    <col min="6658" max="6658" width="1" style="3" customWidth="1"/>
    <col min="6659" max="6659" width="5.5703125" style="3" customWidth="1"/>
    <col min="6660" max="6660" width="42.42578125" style="3" customWidth="1"/>
    <col min="6661" max="6661" width="13.42578125" style="3" customWidth="1"/>
    <col min="6662" max="6662" width="12.42578125" style="3" customWidth="1"/>
    <col min="6663" max="6663" width="12.140625" style="3" customWidth="1"/>
    <col min="6664" max="6664" width="12.5703125" style="3" customWidth="1"/>
    <col min="6665" max="6667" width="12" style="3" customWidth="1"/>
    <col min="6668" max="6668" width="10.5703125" style="3" customWidth="1"/>
    <col min="6669" max="6669" width="4.140625" style="3" customWidth="1"/>
    <col min="6670" max="6670" width="12.7109375" style="3" customWidth="1"/>
    <col min="6671" max="6671" width="14.28515625" style="3" customWidth="1"/>
    <col min="6672" max="6672" width="4.42578125" style="3" customWidth="1"/>
    <col min="6673" max="6673" width="19.7109375" style="3" customWidth="1"/>
    <col min="6674" max="6674" width="21.7109375" style="3" customWidth="1"/>
    <col min="6675" max="6676" width="21.5703125" style="3" customWidth="1"/>
    <col min="6677" max="6677" width="6.85546875" style="3" customWidth="1"/>
    <col min="6678" max="6678" width="10" style="3" customWidth="1"/>
    <col min="6679" max="6679" width="10.5703125" style="3" customWidth="1"/>
    <col min="6680" max="6680" width="14.85546875" style="3" customWidth="1"/>
    <col min="6681" max="6683" width="18.85546875" style="3" customWidth="1"/>
    <col min="6684" max="6684" width="14.42578125" style="3" customWidth="1"/>
    <col min="6685" max="6685" width="15.140625" style="3" customWidth="1"/>
    <col min="6686" max="6686" width="18.28515625" style="3" customWidth="1"/>
    <col min="6687" max="6687" width="20.140625" style="3" customWidth="1"/>
    <col min="6688" max="6688" width="19.5703125" style="3" customWidth="1"/>
    <col min="6689" max="6689" width="23.140625" style="3" customWidth="1"/>
    <col min="6690" max="6691" width="0" style="3" hidden="1" customWidth="1"/>
    <col min="6692" max="6913" width="9.140625" style="3"/>
    <col min="6914" max="6914" width="1" style="3" customWidth="1"/>
    <col min="6915" max="6915" width="5.5703125" style="3" customWidth="1"/>
    <col min="6916" max="6916" width="42.42578125" style="3" customWidth="1"/>
    <col min="6917" max="6917" width="13.42578125" style="3" customWidth="1"/>
    <col min="6918" max="6918" width="12.42578125" style="3" customWidth="1"/>
    <col min="6919" max="6919" width="12.140625" style="3" customWidth="1"/>
    <col min="6920" max="6920" width="12.5703125" style="3" customWidth="1"/>
    <col min="6921" max="6923" width="12" style="3" customWidth="1"/>
    <col min="6924" max="6924" width="10.5703125" style="3" customWidth="1"/>
    <col min="6925" max="6925" width="4.140625" style="3" customWidth="1"/>
    <col min="6926" max="6926" width="12.7109375" style="3" customWidth="1"/>
    <col min="6927" max="6927" width="14.28515625" style="3" customWidth="1"/>
    <col min="6928" max="6928" width="4.42578125" style="3" customWidth="1"/>
    <col min="6929" max="6929" width="19.7109375" style="3" customWidth="1"/>
    <col min="6930" max="6930" width="21.7109375" style="3" customWidth="1"/>
    <col min="6931" max="6932" width="21.5703125" style="3" customWidth="1"/>
    <col min="6933" max="6933" width="6.85546875" style="3" customWidth="1"/>
    <col min="6934" max="6934" width="10" style="3" customWidth="1"/>
    <col min="6935" max="6935" width="10.5703125" style="3" customWidth="1"/>
    <col min="6936" max="6936" width="14.85546875" style="3" customWidth="1"/>
    <col min="6937" max="6939" width="18.85546875" style="3" customWidth="1"/>
    <col min="6940" max="6940" width="14.42578125" style="3" customWidth="1"/>
    <col min="6941" max="6941" width="15.140625" style="3" customWidth="1"/>
    <col min="6942" max="6942" width="18.28515625" style="3" customWidth="1"/>
    <col min="6943" max="6943" width="20.140625" style="3" customWidth="1"/>
    <col min="6944" max="6944" width="19.5703125" style="3" customWidth="1"/>
    <col min="6945" max="6945" width="23.140625" style="3" customWidth="1"/>
    <col min="6946" max="6947" width="0" style="3" hidden="1" customWidth="1"/>
    <col min="6948" max="7169" width="9.140625" style="3"/>
    <col min="7170" max="7170" width="1" style="3" customWidth="1"/>
    <col min="7171" max="7171" width="5.5703125" style="3" customWidth="1"/>
    <col min="7172" max="7172" width="42.42578125" style="3" customWidth="1"/>
    <col min="7173" max="7173" width="13.42578125" style="3" customWidth="1"/>
    <col min="7174" max="7174" width="12.42578125" style="3" customWidth="1"/>
    <col min="7175" max="7175" width="12.140625" style="3" customWidth="1"/>
    <col min="7176" max="7176" width="12.5703125" style="3" customWidth="1"/>
    <col min="7177" max="7179" width="12" style="3" customWidth="1"/>
    <col min="7180" max="7180" width="10.5703125" style="3" customWidth="1"/>
    <col min="7181" max="7181" width="4.140625" style="3" customWidth="1"/>
    <col min="7182" max="7182" width="12.7109375" style="3" customWidth="1"/>
    <col min="7183" max="7183" width="14.28515625" style="3" customWidth="1"/>
    <col min="7184" max="7184" width="4.42578125" style="3" customWidth="1"/>
    <col min="7185" max="7185" width="19.7109375" style="3" customWidth="1"/>
    <col min="7186" max="7186" width="21.7109375" style="3" customWidth="1"/>
    <col min="7187" max="7188" width="21.5703125" style="3" customWidth="1"/>
    <col min="7189" max="7189" width="6.85546875" style="3" customWidth="1"/>
    <col min="7190" max="7190" width="10" style="3" customWidth="1"/>
    <col min="7191" max="7191" width="10.5703125" style="3" customWidth="1"/>
    <col min="7192" max="7192" width="14.85546875" style="3" customWidth="1"/>
    <col min="7193" max="7195" width="18.85546875" style="3" customWidth="1"/>
    <col min="7196" max="7196" width="14.42578125" style="3" customWidth="1"/>
    <col min="7197" max="7197" width="15.140625" style="3" customWidth="1"/>
    <col min="7198" max="7198" width="18.28515625" style="3" customWidth="1"/>
    <col min="7199" max="7199" width="20.140625" style="3" customWidth="1"/>
    <col min="7200" max="7200" width="19.5703125" style="3" customWidth="1"/>
    <col min="7201" max="7201" width="23.140625" style="3" customWidth="1"/>
    <col min="7202" max="7203" width="0" style="3" hidden="1" customWidth="1"/>
    <col min="7204" max="7425" width="9.140625" style="3"/>
    <col min="7426" max="7426" width="1" style="3" customWidth="1"/>
    <col min="7427" max="7427" width="5.5703125" style="3" customWidth="1"/>
    <col min="7428" max="7428" width="42.42578125" style="3" customWidth="1"/>
    <col min="7429" max="7429" width="13.42578125" style="3" customWidth="1"/>
    <col min="7430" max="7430" width="12.42578125" style="3" customWidth="1"/>
    <col min="7431" max="7431" width="12.140625" style="3" customWidth="1"/>
    <col min="7432" max="7432" width="12.5703125" style="3" customWidth="1"/>
    <col min="7433" max="7435" width="12" style="3" customWidth="1"/>
    <col min="7436" max="7436" width="10.5703125" style="3" customWidth="1"/>
    <col min="7437" max="7437" width="4.140625" style="3" customWidth="1"/>
    <col min="7438" max="7438" width="12.7109375" style="3" customWidth="1"/>
    <col min="7439" max="7439" width="14.28515625" style="3" customWidth="1"/>
    <col min="7440" max="7440" width="4.42578125" style="3" customWidth="1"/>
    <col min="7441" max="7441" width="19.7109375" style="3" customWidth="1"/>
    <col min="7442" max="7442" width="21.7109375" style="3" customWidth="1"/>
    <col min="7443" max="7444" width="21.5703125" style="3" customWidth="1"/>
    <col min="7445" max="7445" width="6.85546875" style="3" customWidth="1"/>
    <col min="7446" max="7446" width="10" style="3" customWidth="1"/>
    <col min="7447" max="7447" width="10.5703125" style="3" customWidth="1"/>
    <col min="7448" max="7448" width="14.85546875" style="3" customWidth="1"/>
    <col min="7449" max="7451" width="18.85546875" style="3" customWidth="1"/>
    <col min="7452" max="7452" width="14.42578125" style="3" customWidth="1"/>
    <col min="7453" max="7453" width="15.140625" style="3" customWidth="1"/>
    <col min="7454" max="7454" width="18.28515625" style="3" customWidth="1"/>
    <col min="7455" max="7455" width="20.140625" style="3" customWidth="1"/>
    <col min="7456" max="7456" width="19.5703125" style="3" customWidth="1"/>
    <col min="7457" max="7457" width="23.140625" style="3" customWidth="1"/>
    <col min="7458" max="7459" width="0" style="3" hidden="1" customWidth="1"/>
    <col min="7460" max="7681" width="9.140625" style="3"/>
    <col min="7682" max="7682" width="1" style="3" customWidth="1"/>
    <col min="7683" max="7683" width="5.5703125" style="3" customWidth="1"/>
    <col min="7684" max="7684" width="42.42578125" style="3" customWidth="1"/>
    <col min="7685" max="7685" width="13.42578125" style="3" customWidth="1"/>
    <col min="7686" max="7686" width="12.42578125" style="3" customWidth="1"/>
    <col min="7687" max="7687" width="12.140625" style="3" customWidth="1"/>
    <col min="7688" max="7688" width="12.5703125" style="3" customWidth="1"/>
    <col min="7689" max="7691" width="12" style="3" customWidth="1"/>
    <col min="7692" max="7692" width="10.5703125" style="3" customWidth="1"/>
    <col min="7693" max="7693" width="4.140625" style="3" customWidth="1"/>
    <col min="7694" max="7694" width="12.7109375" style="3" customWidth="1"/>
    <col min="7695" max="7695" width="14.28515625" style="3" customWidth="1"/>
    <col min="7696" max="7696" width="4.42578125" style="3" customWidth="1"/>
    <col min="7697" max="7697" width="19.7109375" style="3" customWidth="1"/>
    <col min="7698" max="7698" width="21.7109375" style="3" customWidth="1"/>
    <col min="7699" max="7700" width="21.5703125" style="3" customWidth="1"/>
    <col min="7701" max="7701" width="6.85546875" style="3" customWidth="1"/>
    <col min="7702" max="7702" width="10" style="3" customWidth="1"/>
    <col min="7703" max="7703" width="10.5703125" style="3" customWidth="1"/>
    <col min="7704" max="7704" width="14.85546875" style="3" customWidth="1"/>
    <col min="7705" max="7707" width="18.85546875" style="3" customWidth="1"/>
    <col min="7708" max="7708" width="14.42578125" style="3" customWidth="1"/>
    <col min="7709" max="7709" width="15.140625" style="3" customWidth="1"/>
    <col min="7710" max="7710" width="18.28515625" style="3" customWidth="1"/>
    <col min="7711" max="7711" width="20.140625" style="3" customWidth="1"/>
    <col min="7712" max="7712" width="19.5703125" style="3" customWidth="1"/>
    <col min="7713" max="7713" width="23.140625" style="3" customWidth="1"/>
    <col min="7714" max="7715" width="0" style="3" hidden="1" customWidth="1"/>
    <col min="7716" max="7937" width="9.140625" style="3"/>
    <col min="7938" max="7938" width="1" style="3" customWidth="1"/>
    <col min="7939" max="7939" width="5.5703125" style="3" customWidth="1"/>
    <col min="7940" max="7940" width="42.42578125" style="3" customWidth="1"/>
    <col min="7941" max="7941" width="13.42578125" style="3" customWidth="1"/>
    <col min="7942" max="7942" width="12.42578125" style="3" customWidth="1"/>
    <col min="7943" max="7943" width="12.140625" style="3" customWidth="1"/>
    <col min="7944" max="7944" width="12.5703125" style="3" customWidth="1"/>
    <col min="7945" max="7947" width="12" style="3" customWidth="1"/>
    <col min="7948" max="7948" width="10.5703125" style="3" customWidth="1"/>
    <col min="7949" max="7949" width="4.140625" style="3" customWidth="1"/>
    <col min="7950" max="7950" width="12.7109375" style="3" customWidth="1"/>
    <col min="7951" max="7951" width="14.28515625" style="3" customWidth="1"/>
    <col min="7952" max="7952" width="4.42578125" style="3" customWidth="1"/>
    <col min="7953" max="7953" width="19.7109375" style="3" customWidth="1"/>
    <col min="7954" max="7954" width="21.7109375" style="3" customWidth="1"/>
    <col min="7955" max="7956" width="21.5703125" style="3" customWidth="1"/>
    <col min="7957" max="7957" width="6.85546875" style="3" customWidth="1"/>
    <col min="7958" max="7958" width="10" style="3" customWidth="1"/>
    <col min="7959" max="7959" width="10.5703125" style="3" customWidth="1"/>
    <col min="7960" max="7960" width="14.85546875" style="3" customWidth="1"/>
    <col min="7961" max="7963" width="18.85546875" style="3" customWidth="1"/>
    <col min="7964" max="7964" width="14.42578125" style="3" customWidth="1"/>
    <col min="7965" max="7965" width="15.140625" style="3" customWidth="1"/>
    <col min="7966" max="7966" width="18.28515625" style="3" customWidth="1"/>
    <col min="7967" max="7967" width="20.140625" style="3" customWidth="1"/>
    <col min="7968" max="7968" width="19.5703125" style="3" customWidth="1"/>
    <col min="7969" max="7969" width="23.140625" style="3" customWidth="1"/>
    <col min="7970" max="7971" width="0" style="3" hidden="1" customWidth="1"/>
    <col min="7972" max="8193" width="9.140625" style="3"/>
    <col min="8194" max="8194" width="1" style="3" customWidth="1"/>
    <col min="8195" max="8195" width="5.5703125" style="3" customWidth="1"/>
    <col min="8196" max="8196" width="42.42578125" style="3" customWidth="1"/>
    <col min="8197" max="8197" width="13.42578125" style="3" customWidth="1"/>
    <col min="8198" max="8198" width="12.42578125" style="3" customWidth="1"/>
    <col min="8199" max="8199" width="12.140625" style="3" customWidth="1"/>
    <col min="8200" max="8200" width="12.5703125" style="3" customWidth="1"/>
    <col min="8201" max="8203" width="12" style="3" customWidth="1"/>
    <col min="8204" max="8204" width="10.5703125" style="3" customWidth="1"/>
    <col min="8205" max="8205" width="4.140625" style="3" customWidth="1"/>
    <col min="8206" max="8206" width="12.7109375" style="3" customWidth="1"/>
    <col min="8207" max="8207" width="14.28515625" style="3" customWidth="1"/>
    <col min="8208" max="8208" width="4.42578125" style="3" customWidth="1"/>
    <col min="8209" max="8209" width="19.7109375" style="3" customWidth="1"/>
    <col min="8210" max="8210" width="21.7109375" style="3" customWidth="1"/>
    <col min="8211" max="8212" width="21.5703125" style="3" customWidth="1"/>
    <col min="8213" max="8213" width="6.85546875" style="3" customWidth="1"/>
    <col min="8214" max="8214" width="10" style="3" customWidth="1"/>
    <col min="8215" max="8215" width="10.5703125" style="3" customWidth="1"/>
    <col min="8216" max="8216" width="14.85546875" style="3" customWidth="1"/>
    <col min="8217" max="8219" width="18.85546875" style="3" customWidth="1"/>
    <col min="8220" max="8220" width="14.42578125" style="3" customWidth="1"/>
    <col min="8221" max="8221" width="15.140625" style="3" customWidth="1"/>
    <col min="8222" max="8222" width="18.28515625" style="3" customWidth="1"/>
    <col min="8223" max="8223" width="20.140625" style="3" customWidth="1"/>
    <col min="8224" max="8224" width="19.5703125" style="3" customWidth="1"/>
    <col min="8225" max="8225" width="23.140625" style="3" customWidth="1"/>
    <col min="8226" max="8227" width="0" style="3" hidden="1" customWidth="1"/>
    <col min="8228" max="8449" width="9.140625" style="3"/>
    <col min="8450" max="8450" width="1" style="3" customWidth="1"/>
    <col min="8451" max="8451" width="5.5703125" style="3" customWidth="1"/>
    <col min="8452" max="8452" width="42.42578125" style="3" customWidth="1"/>
    <col min="8453" max="8453" width="13.42578125" style="3" customWidth="1"/>
    <col min="8454" max="8454" width="12.42578125" style="3" customWidth="1"/>
    <col min="8455" max="8455" width="12.140625" style="3" customWidth="1"/>
    <col min="8456" max="8456" width="12.5703125" style="3" customWidth="1"/>
    <col min="8457" max="8459" width="12" style="3" customWidth="1"/>
    <col min="8460" max="8460" width="10.5703125" style="3" customWidth="1"/>
    <col min="8461" max="8461" width="4.140625" style="3" customWidth="1"/>
    <col min="8462" max="8462" width="12.7109375" style="3" customWidth="1"/>
    <col min="8463" max="8463" width="14.28515625" style="3" customWidth="1"/>
    <col min="8464" max="8464" width="4.42578125" style="3" customWidth="1"/>
    <col min="8465" max="8465" width="19.7109375" style="3" customWidth="1"/>
    <col min="8466" max="8466" width="21.7109375" style="3" customWidth="1"/>
    <col min="8467" max="8468" width="21.5703125" style="3" customWidth="1"/>
    <col min="8469" max="8469" width="6.85546875" style="3" customWidth="1"/>
    <col min="8470" max="8470" width="10" style="3" customWidth="1"/>
    <col min="8471" max="8471" width="10.5703125" style="3" customWidth="1"/>
    <col min="8472" max="8472" width="14.85546875" style="3" customWidth="1"/>
    <col min="8473" max="8475" width="18.85546875" style="3" customWidth="1"/>
    <col min="8476" max="8476" width="14.42578125" style="3" customWidth="1"/>
    <col min="8477" max="8477" width="15.140625" style="3" customWidth="1"/>
    <col min="8478" max="8478" width="18.28515625" style="3" customWidth="1"/>
    <col min="8479" max="8479" width="20.140625" style="3" customWidth="1"/>
    <col min="8480" max="8480" width="19.5703125" style="3" customWidth="1"/>
    <col min="8481" max="8481" width="23.140625" style="3" customWidth="1"/>
    <col min="8482" max="8483" width="0" style="3" hidden="1" customWidth="1"/>
    <col min="8484" max="8705" width="9.140625" style="3"/>
    <col min="8706" max="8706" width="1" style="3" customWidth="1"/>
    <col min="8707" max="8707" width="5.5703125" style="3" customWidth="1"/>
    <col min="8708" max="8708" width="42.42578125" style="3" customWidth="1"/>
    <col min="8709" max="8709" width="13.42578125" style="3" customWidth="1"/>
    <col min="8710" max="8710" width="12.42578125" style="3" customWidth="1"/>
    <col min="8711" max="8711" width="12.140625" style="3" customWidth="1"/>
    <col min="8712" max="8712" width="12.5703125" style="3" customWidth="1"/>
    <col min="8713" max="8715" width="12" style="3" customWidth="1"/>
    <col min="8716" max="8716" width="10.5703125" style="3" customWidth="1"/>
    <col min="8717" max="8717" width="4.140625" style="3" customWidth="1"/>
    <col min="8718" max="8718" width="12.7109375" style="3" customWidth="1"/>
    <col min="8719" max="8719" width="14.28515625" style="3" customWidth="1"/>
    <col min="8720" max="8720" width="4.42578125" style="3" customWidth="1"/>
    <col min="8721" max="8721" width="19.7109375" style="3" customWidth="1"/>
    <col min="8722" max="8722" width="21.7109375" style="3" customWidth="1"/>
    <col min="8723" max="8724" width="21.5703125" style="3" customWidth="1"/>
    <col min="8725" max="8725" width="6.85546875" style="3" customWidth="1"/>
    <col min="8726" max="8726" width="10" style="3" customWidth="1"/>
    <col min="8727" max="8727" width="10.5703125" style="3" customWidth="1"/>
    <col min="8728" max="8728" width="14.85546875" style="3" customWidth="1"/>
    <col min="8729" max="8731" width="18.85546875" style="3" customWidth="1"/>
    <col min="8732" max="8732" width="14.42578125" style="3" customWidth="1"/>
    <col min="8733" max="8733" width="15.140625" style="3" customWidth="1"/>
    <col min="8734" max="8734" width="18.28515625" style="3" customWidth="1"/>
    <col min="8735" max="8735" width="20.140625" style="3" customWidth="1"/>
    <col min="8736" max="8736" width="19.5703125" style="3" customWidth="1"/>
    <col min="8737" max="8737" width="23.140625" style="3" customWidth="1"/>
    <col min="8738" max="8739" width="0" style="3" hidden="1" customWidth="1"/>
    <col min="8740" max="8961" width="9.140625" style="3"/>
    <col min="8962" max="8962" width="1" style="3" customWidth="1"/>
    <col min="8963" max="8963" width="5.5703125" style="3" customWidth="1"/>
    <col min="8964" max="8964" width="42.42578125" style="3" customWidth="1"/>
    <col min="8965" max="8965" width="13.42578125" style="3" customWidth="1"/>
    <col min="8966" max="8966" width="12.42578125" style="3" customWidth="1"/>
    <col min="8967" max="8967" width="12.140625" style="3" customWidth="1"/>
    <col min="8968" max="8968" width="12.5703125" style="3" customWidth="1"/>
    <col min="8969" max="8971" width="12" style="3" customWidth="1"/>
    <col min="8972" max="8972" width="10.5703125" style="3" customWidth="1"/>
    <col min="8973" max="8973" width="4.140625" style="3" customWidth="1"/>
    <col min="8974" max="8974" width="12.7109375" style="3" customWidth="1"/>
    <col min="8975" max="8975" width="14.28515625" style="3" customWidth="1"/>
    <col min="8976" max="8976" width="4.42578125" style="3" customWidth="1"/>
    <col min="8977" max="8977" width="19.7109375" style="3" customWidth="1"/>
    <col min="8978" max="8978" width="21.7109375" style="3" customWidth="1"/>
    <col min="8979" max="8980" width="21.5703125" style="3" customWidth="1"/>
    <col min="8981" max="8981" width="6.85546875" style="3" customWidth="1"/>
    <col min="8982" max="8982" width="10" style="3" customWidth="1"/>
    <col min="8983" max="8983" width="10.5703125" style="3" customWidth="1"/>
    <col min="8984" max="8984" width="14.85546875" style="3" customWidth="1"/>
    <col min="8985" max="8987" width="18.85546875" style="3" customWidth="1"/>
    <col min="8988" max="8988" width="14.42578125" style="3" customWidth="1"/>
    <col min="8989" max="8989" width="15.140625" style="3" customWidth="1"/>
    <col min="8990" max="8990" width="18.28515625" style="3" customWidth="1"/>
    <col min="8991" max="8991" width="20.140625" style="3" customWidth="1"/>
    <col min="8992" max="8992" width="19.5703125" style="3" customWidth="1"/>
    <col min="8993" max="8993" width="23.140625" style="3" customWidth="1"/>
    <col min="8994" max="8995" width="0" style="3" hidden="1" customWidth="1"/>
    <col min="8996" max="9217" width="9.140625" style="3"/>
    <col min="9218" max="9218" width="1" style="3" customWidth="1"/>
    <col min="9219" max="9219" width="5.5703125" style="3" customWidth="1"/>
    <col min="9220" max="9220" width="42.42578125" style="3" customWidth="1"/>
    <col min="9221" max="9221" width="13.42578125" style="3" customWidth="1"/>
    <col min="9222" max="9222" width="12.42578125" style="3" customWidth="1"/>
    <col min="9223" max="9223" width="12.140625" style="3" customWidth="1"/>
    <col min="9224" max="9224" width="12.5703125" style="3" customWidth="1"/>
    <col min="9225" max="9227" width="12" style="3" customWidth="1"/>
    <col min="9228" max="9228" width="10.5703125" style="3" customWidth="1"/>
    <col min="9229" max="9229" width="4.140625" style="3" customWidth="1"/>
    <col min="9230" max="9230" width="12.7109375" style="3" customWidth="1"/>
    <col min="9231" max="9231" width="14.28515625" style="3" customWidth="1"/>
    <col min="9232" max="9232" width="4.42578125" style="3" customWidth="1"/>
    <col min="9233" max="9233" width="19.7109375" style="3" customWidth="1"/>
    <col min="9234" max="9234" width="21.7109375" style="3" customWidth="1"/>
    <col min="9235" max="9236" width="21.5703125" style="3" customWidth="1"/>
    <col min="9237" max="9237" width="6.85546875" style="3" customWidth="1"/>
    <col min="9238" max="9238" width="10" style="3" customWidth="1"/>
    <col min="9239" max="9239" width="10.5703125" style="3" customWidth="1"/>
    <col min="9240" max="9240" width="14.85546875" style="3" customWidth="1"/>
    <col min="9241" max="9243" width="18.85546875" style="3" customWidth="1"/>
    <col min="9244" max="9244" width="14.42578125" style="3" customWidth="1"/>
    <col min="9245" max="9245" width="15.140625" style="3" customWidth="1"/>
    <col min="9246" max="9246" width="18.28515625" style="3" customWidth="1"/>
    <col min="9247" max="9247" width="20.140625" style="3" customWidth="1"/>
    <col min="9248" max="9248" width="19.5703125" style="3" customWidth="1"/>
    <col min="9249" max="9249" width="23.140625" style="3" customWidth="1"/>
    <col min="9250" max="9251" width="0" style="3" hidden="1" customWidth="1"/>
    <col min="9252" max="9473" width="9.140625" style="3"/>
    <col min="9474" max="9474" width="1" style="3" customWidth="1"/>
    <col min="9475" max="9475" width="5.5703125" style="3" customWidth="1"/>
    <col min="9476" max="9476" width="42.42578125" style="3" customWidth="1"/>
    <col min="9477" max="9477" width="13.42578125" style="3" customWidth="1"/>
    <col min="9478" max="9478" width="12.42578125" style="3" customWidth="1"/>
    <col min="9479" max="9479" width="12.140625" style="3" customWidth="1"/>
    <col min="9480" max="9480" width="12.5703125" style="3" customWidth="1"/>
    <col min="9481" max="9483" width="12" style="3" customWidth="1"/>
    <col min="9484" max="9484" width="10.5703125" style="3" customWidth="1"/>
    <col min="9485" max="9485" width="4.140625" style="3" customWidth="1"/>
    <col min="9486" max="9486" width="12.7109375" style="3" customWidth="1"/>
    <col min="9487" max="9487" width="14.28515625" style="3" customWidth="1"/>
    <col min="9488" max="9488" width="4.42578125" style="3" customWidth="1"/>
    <col min="9489" max="9489" width="19.7109375" style="3" customWidth="1"/>
    <col min="9490" max="9490" width="21.7109375" style="3" customWidth="1"/>
    <col min="9491" max="9492" width="21.5703125" style="3" customWidth="1"/>
    <col min="9493" max="9493" width="6.85546875" style="3" customWidth="1"/>
    <col min="9494" max="9494" width="10" style="3" customWidth="1"/>
    <col min="9495" max="9495" width="10.5703125" style="3" customWidth="1"/>
    <col min="9496" max="9496" width="14.85546875" style="3" customWidth="1"/>
    <col min="9497" max="9499" width="18.85546875" style="3" customWidth="1"/>
    <col min="9500" max="9500" width="14.42578125" style="3" customWidth="1"/>
    <col min="9501" max="9501" width="15.140625" style="3" customWidth="1"/>
    <col min="9502" max="9502" width="18.28515625" style="3" customWidth="1"/>
    <col min="9503" max="9503" width="20.140625" style="3" customWidth="1"/>
    <col min="9504" max="9504" width="19.5703125" style="3" customWidth="1"/>
    <col min="9505" max="9505" width="23.140625" style="3" customWidth="1"/>
    <col min="9506" max="9507" width="0" style="3" hidden="1" customWidth="1"/>
    <col min="9508" max="9729" width="9.140625" style="3"/>
    <col min="9730" max="9730" width="1" style="3" customWidth="1"/>
    <col min="9731" max="9731" width="5.5703125" style="3" customWidth="1"/>
    <col min="9732" max="9732" width="42.42578125" style="3" customWidth="1"/>
    <col min="9733" max="9733" width="13.42578125" style="3" customWidth="1"/>
    <col min="9734" max="9734" width="12.42578125" style="3" customWidth="1"/>
    <col min="9735" max="9735" width="12.140625" style="3" customWidth="1"/>
    <col min="9736" max="9736" width="12.5703125" style="3" customWidth="1"/>
    <col min="9737" max="9739" width="12" style="3" customWidth="1"/>
    <col min="9740" max="9740" width="10.5703125" style="3" customWidth="1"/>
    <col min="9741" max="9741" width="4.140625" style="3" customWidth="1"/>
    <col min="9742" max="9742" width="12.7109375" style="3" customWidth="1"/>
    <col min="9743" max="9743" width="14.28515625" style="3" customWidth="1"/>
    <col min="9744" max="9744" width="4.42578125" style="3" customWidth="1"/>
    <col min="9745" max="9745" width="19.7109375" style="3" customWidth="1"/>
    <col min="9746" max="9746" width="21.7109375" style="3" customWidth="1"/>
    <col min="9747" max="9748" width="21.5703125" style="3" customWidth="1"/>
    <col min="9749" max="9749" width="6.85546875" style="3" customWidth="1"/>
    <col min="9750" max="9750" width="10" style="3" customWidth="1"/>
    <col min="9751" max="9751" width="10.5703125" style="3" customWidth="1"/>
    <col min="9752" max="9752" width="14.85546875" style="3" customWidth="1"/>
    <col min="9753" max="9755" width="18.85546875" style="3" customWidth="1"/>
    <col min="9756" max="9756" width="14.42578125" style="3" customWidth="1"/>
    <col min="9757" max="9757" width="15.140625" style="3" customWidth="1"/>
    <col min="9758" max="9758" width="18.28515625" style="3" customWidth="1"/>
    <col min="9759" max="9759" width="20.140625" style="3" customWidth="1"/>
    <col min="9760" max="9760" width="19.5703125" style="3" customWidth="1"/>
    <col min="9761" max="9761" width="23.140625" style="3" customWidth="1"/>
    <col min="9762" max="9763" width="0" style="3" hidden="1" customWidth="1"/>
    <col min="9764" max="9985" width="9.140625" style="3"/>
    <col min="9986" max="9986" width="1" style="3" customWidth="1"/>
    <col min="9987" max="9987" width="5.5703125" style="3" customWidth="1"/>
    <col min="9988" max="9988" width="42.42578125" style="3" customWidth="1"/>
    <col min="9989" max="9989" width="13.42578125" style="3" customWidth="1"/>
    <col min="9990" max="9990" width="12.42578125" style="3" customWidth="1"/>
    <col min="9991" max="9991" width="12.140625" style="3" customWidth="1"/>
    <col min="9992" max="9992" width="12.5703125" style="3" customWidth="1"/>
    <col min="9993" max="9995" width="12" style="3" customWidth="1"/>
    <col min="9996" max="9996" width="10.5703125" style="3" customWidth="1"/>
    <col min="9997" max="9997" width="4.140625" style="3" customWidth="1"/>
    <col min="9998" max="9998" width="12.7109375" style="3" customWidth="1"/>
    <col min="9999" max="9999" width="14.28515625" style="3" customWidth="1"/>
    <col min="10000" max="10000" width="4.42578125" style="3" customWidth="1"/>
    <col min="10001" max="10001" width="19.7109375" style="3" customWidth="1"/>
    <col min="10002" max="10002" width="21.7109375" style="3" customWidth="1"/>
    <col min="10003" max="10004" width="21.5703125" style="3" customWidth="1"/>
    <col min="10005" max="10005" width="6.85546875" style="3" customWidth="1"/>
    <col min="10006" max="10006" width="10" style="3" customWidth="1"/>
    <col min="10007" max="10007" width="10.5703125" style="3" customWidth="1"/>
    <col min="10008" max="10008" width="14.85546875" style="3" customWidth="1"/>
    <col min="10009" max="10011" width="18.85546875" style="3" customWidth="1"/>
    <col min="10012" max="10012" width="14.42578125" style="3" customWidth="1"/>
    <col min="10013" max="10013" width="15.140625" style="3" customWidth="1"/>
    <col min="10014" max="10014" width="18.28515625" style="3" customWidth="1"/>
    <col min="10015" max="10015" width="20.140625" style="3" customWidth="1"/>
    <col min="10016" max="10016" width="19.5703125" style="3" customWidth="1"/>
    <col min="10017" max="10017" width="23.140625" style="3" customWidth="1"/>
    <col min="10018" max="10019" width="0" style="3" hidden="1" customWidth="1"/>
    <col min="10020" max="10241" width="9.140625" style="3"/>
    <col min="10242" max="10242" width="1" style="3" customWidth="1"/>
    <col min="10243" max="10243" width="5.5703125" style="3" customWidth="1"/>
    <col min="10244" max="10244" width="42.42578125" style="3" customWidth="1"/>
    <col min="10245" max="10245" width="13.42578125" style="3" customWidth="1"/>
    <col min="10246" max="10246" width="12.42578125" style="3" customWidth="1"/>
    <col min="10247" max="10247" width="12.140625" style="3" customWidth="1"/>
    <col min="10248" max="10248" width="12.5703125" style="3" customWidth="1"/>
    <col min="10249" max="10251" width="12" style="3" customWidth="1"/>
    <col min="10252" max="10252" width="10.5703125" style="3" customWidth="1"/>
    <col min="10253" max="10253" width="4.140625" style="3" customWidth="1"/>
    <col min="10254" max="10254" width="12.7109375" style="3" customWidth="1"/>
    <col min="10255" max="10255" width="14.28515625" style="3" customWidth="1"/>
    <col min="10256" max="10256" width="4.42578125" style="3" customWidth="1"/>
    <col min="10257" max="10257" width="19.7109375" style="3" customWidth="1"/>
    <col min="10258" max="10258" width="21.7109375" style="3" customWidth="1"/>
    <col min="10259" max="10260" width="21.5703125" style="3" customWidth="1"/>
    <col min="10261" max="10261" width="6.85546875" style="3" customWidth="1"/>
    <col min="10262" max="10262" width="10" style="3" customWidth="1"/>
    <col min="10263" max="10263" width="10.5703125" style="3" customWidth="1"/>
    <col min="10264" max="10264" width="14.85546875" style="3" customWidth="1"/>
    <col min="10265" max="10267" width="18.85546875" style="3" customWidth="1"/>
    <col min="10268" max="10268" width="14.42578125" style="3" customWidth="1"/>
    <col min="10269" max="10269" width="15.140625" style="3" customWidth="1"/>
    <col min="10270" max="10270" width="18.28515625" style="3" customWidth="1"/>
    <col min="10271" max="10271" width="20.140625" style="3" customWidth="1"/>
    <col min="10272" max="10272" width="19.5703125" style="3" customWidth="1"/>
    <col min="10273" max="10273" width="23.140625" style="3" customWidth="1"/>
    <col min="10274" max="10275" width="0" style="3" hidden="1" customWidth="1"/>
    <col min="10276" max="10497" width="9.140625" style="3"/>
    <col min="10498" max="10498" width="1" style="3" customWidth="1"/>
    <col min="10499" max="10499" width="5.5703125" style="3" customWidth="1"/>
    <col min="10500" max="10500" width="42.42578125" style="3" customWidth="1"/>
    <col min="10501" max="10501" width="13.42578125" style="3" customWidth="1"/>
    <col min="10502" max="10502" width="12.42578125" style="3" customWidth="1"/>
    <col min="10503" max="10503" width="12.140625" style="3" customWidth="1"/>
    <col min="10504" max="10504" width="12.5703125" style="3" customWidth="1"/>
    <col min="10505" max="10507" width="12" style="3" customWidth="1"/>
    <col min="10508" max="10508" width="10.5703125" style="3" customWidth="1"/>
    <col min="10509" max="10509" width="4.140625" style="3" customWidth="1"/>
    <col min="10510" max="10510" width="12.7109375" style="3" customWidth="1"/>
    <col min="10511" max="10511" width="14.28515625" style="3" customWidth="1"/>
    <col min="10512" max="10512" width="4.42578125" style="3" customWidth="1"/>
    <col min="10513" max="10513" width="19.7109375" style="3" customWidth="1"/>
    <col min="10514" max="10514" width="21.7109375" style="3" customWidth="1"/>
    <col min="10515" max="10516" width="21.5703125" style="3" customWidth="1"/>
    <col min="10517" max="10517" width="6.85546875" style="3" customWidth="1"/>
    <col min="10518" max="10518" width="10" style="3" customWidth="1"/>
    <col min="10519" max="10519" width="10.5703125" style="3" customWidth="1"/>
    <col min="10520" max="10520" width="14.85546875" style="3" customWidth="1"/>
    <col min="10521" max="10523" width="18.85546875" style="3" customWidth="1"/>
    <col min="10524" max="10524" width="14.42578125" style="3" customWidth="1"/>
    <col min="10525" max="10525" width="15.140625" style="3" customWidth="1"/>
    <col min="10526" max="10526" width="18.28515625" style="3" customWidth="1"/>
    <col min="10527" max="10527" width="20.140625" style="3" customWidth="1"/>
    <col min="10528" max="10528" width="19.5703125" style="3" customWidth="1"/>
    <col min="10529" max="10529" width="23.140625" style="3" customWidth="1"/>
    <col min="10530" max="10531" width="0" style="3" hidden="1" customWidth="1"/>
    <col min="10532" max="10753" width="9.140625" style="3"/>
    <col min="10754" max="10754" width="1" style="3" customWidth="1"/>
    <col min="10755" max="10755" width="5.5703125" style="3" customWidth="1"/>
    <col min="10756" max="10756" width="42.42578125" style="3" customWidth="1"/>
    <col min="10757" max="10757" width="13.42578125" style="3" customWidth="1"/>
    <col min="10758" max="10758" width="12.42578125" style="3" customWidth="1"/>
    <col min="10759" max="10759" width="12.140625" style="3" customWidth="1"/>
    <col min="10760" max="10760" width="12.5703125" style="3" customWidth="1"/>
    <col min="10761" max="10763" width="12" style="3" customWidth="1"/>
    <col min="10764" max="10764" width="10.5703125" style="3" customWidth="1"/>
    <col min="10765" max="10765" width="4.140625" style="3" customWidth="1"/>
    <col min="10766" max="10766" width="12.7109375" style="3" customWidth="1"/>
    <col min="10767" max="10767" width="14.28515625" style="3" customWidth="1"/>
    <col min="10768" max="10768" width="4.42578125" style="3" customWidth="1"/>
    <col min="10769" max="10769" width="19.7109375" style="3" customWidth="1"/>
    <col min="10770" max="10770" width="21.7109375" style="3" customWidth="1"/>
    <col min="10771" max="10772" width="21.5703125" style="3" customWidth="1"/>
    <col min="10773" max="10773" width="6.85546875" style="3" customWidth="1"/>
    <col min="10774" max="10774" width="10" style="3" customWidth="1"/>
    <col min="10775" max="10775" width="10.5703125" style="3" customWidth="1"/>
    <col min="10776" max="10776" width="14.85546875" style="3" customWidth="1"/>
    <col min="10777" max="10779" width="18.85546875" style="3" customWidth="1"/>
    <col min="10780" max="10780" width="14.42578125" style="3" customWidth="1"/>
    <col min="10781" max="10781" width="15.140625" style="3" customWidth="1"/>
    <col min="10782" max="10782" width="18.28515625" style="3" customWidth="1"/>
    <col min="10783" max="10783" width="20.140625" style="3" customWidth="1"/>
    <col min="10784" max="10784" width="19.5703125" style="3" customWidth="1"/>
    <col min="10785" max="10785" width="23.140625" style="3" customWidth="1"/>
    <col min="10786" max="10787" width="0" style="3" hidden="1" customWidth="1"/>
    <col min="10788" max="11009" width="9.140625" style="3"/>
    <col min="11010" max="11010" width="1" style="3" customWidth="1"/>
    <col min="11011" max="11011" width="5.5703125" style="3" customWidth="1"/>
    <col min="11012" max="11012" width="42.42578125" style="3" customWidth="1"/>
    <col min="11013" max="11013" width="13.42578125" style="3" customWidth="1"/>
    <col min="11014" max="11014" width="12.42578125" style="3" customWidth="1"/>
    <col min="11015" max="11015" width="12.140625" style="3" customWidth="1"/>
    <col min="11016" max="11016" width="12.5703125" style="3" customWidth="1"/>
    <col min="11017" max="11019" width="12" style="3" customWidth="1"/>
    <col min="11020" max="11020" width="10.5703125" style="3" customWidth="1"/>
    <col min="11021" max="11021" width="4.140625" style="3" customWidth="1"/>
    <col min="11022" max="11022" width="12.7109375" style="3" customWidth="1"/>
    <col min="11023" max="11023" width="14.28515625" style="3" customWidth="1"/>
    <col min="11024" max="11024" width="4.42578125" style="3" customWidth="1"/>
    <col min="11025" max="11025" width="19.7109375" style="3" customWidth="1"/>
    <col min="11026" max="11026" width="21.7109375" style="3" customWidth="1"/>
    <col min="11027" max="11028" width="21.5703125" style="3" customWidth="1"/>
    <col min="11029" max="11029" width="6.85546875" style="3" customWidth="1"/>
    <col min="11030" max="11030" width="10" style="3" customWidth="1"/>
    <col min="11031" max="11031" width="10.5703125" style="3" customWidth="1"/>
    <col min="11032" max="11032" width="14.85546875" style="3" customWidth="1"/>
    <col min="11033" max="11035" width="18.85546875" style="3" customWidth="1"/>
    <col min="11036" max="11036" width="14.42578125" style="3" customWidth="1"/>
    <col min="11037" max="11037" width="15.140625" style="3" customWidth="1"/>
    <col min="11038" max="11038" width="18.28515625" style="3" customWidth="1"/>
    <col min="11039" max="11039" width="20.140625" style="3" customWidth="1"/>
    <col min="11040" max="11040" width="19.5703125" style="3" customWidth="1"/>
    <col min="11041" max="11041" width="23.140625" style="3" customWidth="1"/>
    <col min="11042" max="11043" width="0" style="3" hidden="1" customWidth="1"/>
    <col min="11044" max="11265" width="9.140625" style="3"/>
    <col min="11266" max="11266" width="1" style="3" customWidth="1"/>
    <col min="11267" max="11267" width="5.5703125" style="3" customWidth="1"/>
    <col min="11268" max="11268" width="42.42578125" style="3" customWidth="1"/>
    <col min="11269" max="11269" width="13.42578125" style="3" customWidth="1"/>
    <col min="11270" max="11270" width="12.42578125" style="3" customWidth="1"/>
    <col min="11271" max="11271" width="12.140625" style="3" customWidth="1"/>
    <col min="11272" max="11272" width="12.5703125" style="3" customWidth="1"/>
    <col min="11273" max="11275" width="12" style="3" customWidth="1"/>
    <col min="11276" max="11276" width="10.5703125" style="3" customWidth="1"/>
    <col min="11277" max="11277" width="4.140625" style="3" customWidth="1"/>
    <col min="11278" max="11278" width="12.7109375" style="3" customWidth="1"/>
    <col min="11279" max="11279" width="14.28515625" style="3" customWidth="1"/>
    <col min="11280" max="11280" width="4.42578125" style="3" customWidth="1"/>
    <col min="11281" max="11281" width="19.7109375" style="3" customWidth="1"/>
    <col min="11282" max="11282" width="21.7109375" style="3" customWidth="1"/>
    <col min="11283" max="11284" width="21.5703125" style="3" customWidth="1"/>
    <col min="11285" max="11285" width="6.85546875" style="3" customWidth="1"/>
    <col min="11286" max="11286" width="10" style="3" customWidth="1"/>
    <col min="11287" max="11287" width="10.5703125" style="3" customWidth="1"/>
    <col min="11288" max="11288" width="14.85546875" style="3" customWidth="1"/>
    <col min="11289" max="11291" width="18.85546875" style="3" customWidth="1"/>
    <col min="11292" max="11292" width="14.42578125" style="3" customWidth="1"/>
    <col min="11293" max="11293" width="15.140625" style="3" customWidth="1"/>
    <col min="11294" max="11294" width="18.28515625" style="3" customWidth="1"/>
    <col min="11295" max="11295" width="20.140625" style="3" customWidth="1"/>
    <col min="11296" max="11296" width="19.5703125" style="3" customWidth="1"/>
    <col min="11297" max="11297" width="23.140625" style="3" customWidth="1"/>
    <col min="11298" max="11299" width="0" style="3" hidden="1" customWidth="1"/>
    <col min="11300" max="11521" width="9.140625" style="3"/>
    <col min="11522" max="11522" width="1" style="3" customWidth="1"/>
    <col min="11523" max="11523" width="5.5703125" style="3" customWidth="1"/>
    <col min="11524" max="11524" width="42.42578125" style="3" customWidth="1"/>
    <col min="11525" max="11525" width="13.42578125" style="3" customWidth="1"/>
    <col min="11526" max="11526" width="12.42578125" style="3" customWidth="1"/>
    <col min="11527" max="11527" width="12.140625" style="3" customWidth="1"/>
    <col min="11528" max="11528" width="12.5703125" style="3" customWidth="1"/>
    <col min="11529" max="11531" width="12" style="3" customWidth="1"/>
    <col min="11532" max="11532" width="10.5703125" style="3" customWidth="1"/>
    <col min="11533" max="11533" width="4.140625" style="3" customWidth="1"/>
    <col min="11534" max="11534" width="12.7109375" style="3" customWidth="1"/>
    <col min="11535" max="11535" width="14.28515625" style="3" customWidth="1"/>
    <col min="11536" max="11536" width="4.42578125" style="3" customWidth="1"/>
    <col min="11537" max="11537" width="19.7109375" style="3" customWidth="1"/>
    <col min="11538" max="11538" width="21.7109375" style="3" customWidth="1"/>
    <col min="11539" max="11540" width="21.5703125" style="3" customWidth="1"/>
    <col min="11541" max="11541" width="6.85546875" style="3" customWidth="1"/>
    <col min="11542" max="11542" width="10" style="3" customWidth="1"/>
    <col min="11543" max="11543" width="10.5703125" style="3" customWidth="1"/>
    <col min="11544" max="11544" width="14.85546875" style="3" customWidth="1"/>
    <col min="11545" max="11547" width="18.85546875" style="3" customWidth="1"/>
    <col min="11548" max="11548" width="14.42578125" style="3" customWidth="1"/>
    <col min="11549" max="11549" width="15.140625" style="3" customWidth="1"/>
    <col min="11550" max="11550" width="18.28515625" style="3" customWidth="1"/>
    <col min="11551" max="11551" width="20.140625" style="3" customWidth="1"/>
    <col min="11552" max="11552" width="19.5703125" style="3" customWidth="1"/>
    <col min="11553" max="11553" width="23.140625" style="3" customWidth="1"/>
    <col min="11554" max="11555" width="0" style="3" hidden="1" customWidth="1"/>
    <col min="11556" max="11777" width="9.140625" style="3"/>
    <col min="11778" max="11778" width="1" style="3" customWidth="1"/>
    <col min="11779" max="11779" width="5.5703125" style="3" customWidth="1"/>
    <col min="11780" max="11780" width="42.42578125" style="3" customWidth="1"/>
    <col min="11781" max="11781" width="13.42578125" style="3" customWidth="1"/>
    <col min="11782" max="11782" width="12.42578125" style="3" customWidth="1"/>
    <col min="11783" max="11783" width="12.140625" style="3" customWidth="1"/>
    <col min="11784" max="11784" width="12.5703125" style="3" customWidth="1"/>
    <col min="11785" max="11787" width="12" style="3" customWidth="1"/>
    <col min="11788" max="11788" width="10.5703125" style="3" customWidth="1"/>
    <col min="11789" max="11789" width="4.140625" style="3" customWidth="1"/>
    <col min="11790" max="11790" width="12.7109375" style="3" customWidth="1"/>
    <col min="11791" max="11791" width="14.28515625" style="3" customWidth="1"/>
    <col min="11792" max="11792" width="4.42578125" style="3" customWidth="1"/>
    <col min="11793" max="11793" width="19.7109375" style="3" customWidth="1"/>
    <col min="11794" max="11794" width="21.7109375" style="3" customWidth="1"/>
    <col min="11795" max="11796" width="21.5703125" style="3" customWidth="1"/>
    <col min="11797" max="11797" width="6.85546875" style="3" customWidth="1"/>
    <col min="11798" max="11798" width="10" style="3" customWidth="1"/>
    <col min="11799" max="11799" width="10.5703125" style="3" customWidth="1"/>
    <col min="11800" max="11800" width="14.85546875" style="3" customWidth="1"/>
    <col min="11801" max="11803" width="18.85546875" style="3" customWidth="1"/>
    <col min="11804" max="11804" width="14.42578125" style="3" customWidth="1"/>
    <col min="11805" max="11805" width="15.140625" style="3" customWidth="1"/>
    <col min="11806" max="11806" width="18.28515625" style="3" customWidth="1"/>
    <col min="11807" max="11807" width="20.140625" style="3" customWidth="1"/>
    <col min="11808" max="11808" width="19.5703125" style="3" customWidth="1"/>
    <col min="11809" max="11809" width="23.140625" style="3" customWidth="1"/>
    <col min="11810" max="11811" width="0" style="3" hidden="1" customWidth="1"/>
    <col min="11812" max="12033" width="9.140625" style="3"/>
    <col min="12034" max="12034" width="1" style="3" customWidth="1"/>
    <col min="12035" max="12035" width="5.5703125" style="3" customWidth="1"/>
    <col min="12036" max="12036" width="42.42578125" style="3" customWidth="1"/>
    <col min="12037" max="12037" width="13.42578125" style="3" customWidth="1"/>
    <col min="12038" max="12038" width="12.42578125" style="3" customWidth="1"/>
    <col min="12039" max="12039" width="12.140625" style="3" customWidth="1"/>
    <col min="12040" max="12040" width="12.5703125" style="3" customWidth="1"/>
    <col min="12041" max="12043" width="12" style="3" customWidth="1"/>
    <col min="12044" max="12044" width="10.5703125" style="3" customWidth="1"/>
    <col min="12045" max="12045" width="4.140625" style="3" customWidth="1"/>
    <col min="12046" max="12046" width="12.7109375" style="3" customWidth="1"/>
    <col min="12047" max="12047" width="14.28515625" style="3" customWidth="1"/>
    <col min="12048" max="12048" width="4.42578125" style="3" customWidth="1"/>
    <col min="12049" max="12049" width="19.7109375" style="3" customWidth="1"/>
    <col min="12050" max="12050" width="21.7109375" style="3" customWidth="1"/>
    <col min="12051" max="12052" width="21.5703125" style="3" customWidth="1"/>
    <col min="12053" max="12053" width="6.85546875" style="3" customWidth="1"/>
    <col min="12054" max="12054" width="10" style="3" customWidth="1"/>
    <col min="12055" max="12055" width="10.5703125" style="3" customWidth="1"/>
    <col min="12056" max="12056" width="14.85546875" style="3" customWidth="1"/>
    <col min="12057" max="12059" width="18.85546875" style="3" customWidth="1"/>
    <col min="12060" max="12060" width="14.42578125" style="3" customWidth="1"/>
    <col min="12061" max="12061" width="15.140625" style="3" customWidth="1"/>
    <col min="12062" max="12062" width="18.28515625" style="3" customWidth="1"/>
    <col min="12063" max="12063" width="20.140625" style="3" customWidth="1"/>
    <col min="12064" max="12064" width="19.5703125" style="3" customWidth="1"/>
    <col min="12065" max="12065" width="23.140625" style="3" customWidth="1"/>
    <col min="12066" max="12067" width="0" style="3" hidden="1" customWidth="1"/>
    <col min="12068" max="12289" width="9.140625" style="3"/>
    <col min="12290" max="12290" width="1" style="3" customWidth="1"/>
    <col min="12291" max="12291" width="5.5703125" style="3" customWidth="1"/>
    <col min="12292" max="12292" width="42.42578125" style="3" customWidth="1"/>
    <col min="12293" max="12293" width="13.42578125" style="3" customWidth="1"/>
    <col min="12294" max="12294" width="12.42578125" style="3" customWidth="1"/>
    <col min="12295" max="12295" width="12.140625" style="3" customWidth="1"/>
    <col min="12296" max="12296" width="12.5703125" style="3" customWidth="1"/>
    <col min="12297" max="12299" width="12" style="3" customWidth="1"/>
    <col min="12300" max="12300" width="10.5703125" style="3" customWidth="1"/>
    <col min="12301" max="12301" width="4.140625" style="3" customWidth="1"/>
    <col min="12302" max="12302" width="12.7109375" style="3" customWidth="1"/>
    <col min="12303" max="12303" width="14.28515625" style="3" customWidth="1"/>
    <col min="12304" max="12304" width="4.42578125" style="3" customWidth="1"/>
    <col min="12305" max="12305" width="19.7109375" style="3" customWidth="1"/>
    <col min="12306" max="12306" width="21.7109375" style="3" customWidth="1"/>
    <col min="12307" max="12308" width="21.5703125" style="3" customWidth="1"/>
    <col min="12309" max="12309" width="6.85546875" style="3" customWidth="1"/>
    <col min="12310" max="12310" width="10" style="3" customWidth="1"/>
    <col min="12311" max="12311" width="10.5703125" style="3" customWidth="1"/>
    <col min="12312" max="12312" width="14.85546875" style="3" customWidth="1"/>
    <col min="12313" max="12315" width="18.85546875" style="3" customWidth="1"/>
    <col min="12316" max="12316" width="14.42578125" style="3" customWidth="1"/>
    <col min="12317" max="12317" width="15.140625" style="3" customWidth="1"/>
    <col min="12318" max="12318" width="18.28515625" style="3" customWidth="1"/>
    <col min="12319" max="12319" width="20.140625" style="3" customWidth="1"/>
    <col min="12320" max="12320" width="19.5703125" style="3" customWidth="1"/>
    <col min="12321" max="12321" width="23.140625" style="3" customWidth="1"/>
    <col min="12322" max="12323" width="0" style="3" hidden="1" customWidth="1"/>
    <col min="12324" max="12545" width="9.140625" style="3"/>
    <col min="12546" max="12546" width="1" style="3" customWidth="1"/>
    <col min="12547" max="12547" width="5.5703125" style="3" customWidth="1"/>
    <col min="12548" max="12548" width="42.42578125" style="3" customWidth="1"/>
    <col min="12549" max="12549" width="13.42578125" style="3" customWidth="1"/>
    <col min="12550" max="12550" width="12.42578125" style="3" customWidth="1"/>
    <col min="12551" max="12551" width="12.140625" style="3" customWidth="1"/>
    <col min="12552" max="12552" width="12.5703125" style="3" customWidth="1"/>
    <col min="12553" max="12555" width="12" style="3" customWidth="1"/>
    <col min="12556" max="12556" width="10.5703125" style="3" customWidth="1"/>
    <col min="12557" max="12557" width="4.140625" style="3" customWidth="1"/>
    <col min="12558" max="12558" width="12.7109375" style="3" customWidth="1"/>
    <col min="12559" max="12559" width="14.28515625" style="3" customWidth="1"/>
    <col min="12560" max="12560" width="4.42578125" style="3" customWidth="1"/>
    <col min="12561" max="12561" width="19.7109375" style="3" customWidth="1"/>
    <col min="12562" max="12562" width="21.7109375" style="3" customWidth="1"/>
    <col min="12563" max="12564" width="21.5703125" style="3" customWidth="1"/>
    <col min="12565" max="12565" width="6.85546875" style="3" customWidth="1"/>
    <col min="12566" max="12566" width="10" style="3" customWidth="1"/>
    <col min="12567" max="12567" width="10.5703125" style="3" customWidth="1"/>
    <col min="12568" max="12568" width="14.85546875" style="3" customWidth="1"/>
    <col min="12569" max="12571" width="18.85546875" style="3" customWidth="1"/>
    <col min="12572" max="12572" width="14.42578125" style="3" customWidth="1"/>
    <col min="12573" max="12573" width="15.140625" style="3" customWidth="1"/>
    <col min="12574" max="12574" width="18.28515625" style="3" customWidth="1"/>
    <col min="12575" max="12575" width="20.140625" style="3" customWidth="1"/>
    <col min="12576" max="12576" width="19.5703125" style="3" customWidth="1"/>
    <col min="12577" max="12577" width="23.140625" style="3" customWidth="1"/>
    <col min="12578" max="12579" width="0" style="3" hidden="1" customWidth="1"/>
    <col min="12580" max="12801" width="9.140625" style="3"/>
    <col min="12802" max="12802" width="1" style="3" customWidth="1"/>
    <col min="12803" max="12803" width="5.5703125" style="3" customWidth="1"/>
    <col min="12804" max="12804" width="42.42578125" style="3" customWidth="1"/>
    <col min="12805" max="12805" width="13.42578125" style="3" customWidth="1"/>
    <col min="12806" max="12806" width="12.42578125" style="3" customWidth="1"/>
    <col min="12807" max="12807" width="12.140625" style="3" customWidth="1"/>
    <col min="12808" max="12808" width="12.5703125" style="3" customWidth="1"/>
    <col min="12809" max="12811" width="12" style="3" customWidth="1"/>
    <col min="12812" max="12812" width="10.5703125" style="3" customWidth="1"/>
    <col min="12813" max="12813" width="4.140625" style="3" customWidth="1"/>
    <col min="12814" max="12814" width="12.7109375" style="3" customWidth="1"/>
    <col min="12815" max="12815" width="14.28515625" style="3" customWidth="1"/>
    <col min="12816" max="12816" width="4.42578125" style="3" customWidth="1"/>
    <col min="12817" max="12817" width="19.7109375" style="3" customWidth="1"/>
    <col min="12818" max="12818" width="21.7109375" style="3" customWidth="1"/>
    <col min="12819" max="12820" width="21.5703125" style="3" customWidth="1"/>
    <col min="12821" max="12821" width="6.85546875" style="3" customWidth="1"/>
    <col min="12822" max="12822" width="10" style="3" customWidth="1"/>
    <col min="12823" max="12823" width="10.5703125" style="3" customWidth="1"/>
    <col min="12824" max="12824" width="14.85546875" style="3" customWidth="1"/>
    <col min="12825" max="12827" width="18.85546875" style="3" customWidth="1"/>
    <col min="12828" max="12828" width="14.42578125" style="3" customWidth="1"/>
    <col min="12829" max="12829" width="15.140625" style="3" customWidth="1"/>
    <col min="12830" max="12830" width="18.28515625" style="3" customWidth="1"/>
    <col min="12831" max="12831" width="20.140625" style="3" customWidth="1"/>
    <col min="12832" max="12832" width="19.5703125" style="3" customWidth="1"/>
    <col min="12833" max="12833" width="23.140625" style="3" customWidth="1"/>
    <col min="12834" max="12835" width="0" style="3" hidden="1" customWidth="1"/>
    <col min="12836" max="13057" width="9.140625" style="3"/>
    <col min="13058" max="13058" width="1" style="3" customWidth="1"/>
    <col min="13059" max="13059" width="5.5703125" style="3" customWidth="1"/>
    <col min="13060" max="13060" width="42.42578125" style="3" customWidth="1"/>
    <col min="13061" max="13061" width="13.42578125" style="3" customWidth="1"/>
    <col min="13062" max="13062" width="12.42578125" style="3" customWidth="1"/>
    <col min="13063" max="13063" width="12.140625" style="3" customWidth="1"/>
    <col min="13064" max="13064" width="12.5703125" style="3" customWidth="1"/>
    <col min="13065" max="13067" width="12" style="3" customWidth="1"/>
    <col min="13068" max="13068" width="10.5703125" style="3" customWidth="1"/>
    <col min="13069" max="13069" width="4.140625" style="3" customWidth="1"/>
    <col min="13070" max="13070" width="12.7109375" style="3" customWidth="1"/>
    <col min="13071" max="13071" width="14.28515625" style="3" customWidth="1"/>
    <col min="13072" max="13072" width="4.42578125" style="3" customWidth="1"/>
    <col min="13073" max="13073" width="19.7109375" style="3" customWidth="1"/>
    <col min="13074" max="13074" width="21.7109375" style="3" customWidth="1"/>
    <col min="13075" max="13076" width="21.5703125" style="3" customWidth="1"/>
    <col min="13077" max="13077" width="6.85546875" style="3" customWidth="1"/>
    <col min="13078" max="13078" width="10" style="3" customWidth="1"/>
    <col min="13079" max="13079" width="10.5703125" style="3" customWidth="1"/>
    <col min="13080" max="13080" width="14.85546875" style="3" customWidth="1"/>
    <col min="13081" max="13083" width="18.85546875" style="3" customWidth="1"/>
    <col min="13084" max="13084" width="14.42578125" style="3" customWidth="1"/>
    <col min="13085" max="13085" width="15.140625" style="3" customWidth="1"/>
    <col min="13086" max="13086" width="18.28515625" style="3" customWidth="1"/>
    <col min="13087" max="13087" width="20.140625" style="3" customWidth="1"/>
    <col min="13088" max="13088" width="19.5703125" style="3" customWidth="1"/>
    <col min="13089" max="13089" width="23.140625" style="3" customWidth="1"/>
    <col min="13090" max="13091" width="0" style="3" hidden="1" customWidth="1"/>
    <col min="13092" max="13313" width="9.140625" style="3"/>
    <col min="13314" max="13314" width="1" style="3" customWidth="1"/>
    <col min="13315" max="13315" width="5.5703125" style="3" customWidth="1"/>
    <col min="13316" max="13316" width="42.42578125" style="3" customWidth="1"/>
    <col min="13317" max="13317" width="13.42578125" style="3" customWidth="1"/>
    <col min="13318" max="13318" width="12.42578125" style="3" customWidth="1"/>
    <col min="13319" max="13319" width="12.140625" style="3" customWidth="1"/>
    <col min="13320" max="13320" width="12.5703125" style="3" customWidth="1"/>
    <col min="13321" max="13323" width="12" style="3" customWidth="1"/>
    <col min="13324" max="13324" width="10.5703125" style="3" customWidth="1"/>
    <col min="13325" max="13325" width="4.140625" style="3" customWidth="1"/>
    <col min="13326" max="13326" width="12.7109375" style="3" customWidth="1"/>
    <col min="13327" max="13327" width="14.28515625" style="3" customWidth="1"/>
    <col min="13328" max="13328" width="4.42578125" style="3" customWidth="1"/>
    <col min="13329" max="13329" width="19.7109375" style="3" customWidth="1"/>
    <col min="13330" max="13330" width="21.7109375" style="3" customWidth="1"/>
    <col min="13331" max="13332" width="21.5703125" style="3" customWidth="1"/>
    <col min="13333" max="13333" width="6.85546875" style="3" customWidth="1"/>
    <col min="13334" max="13334" width="10" style="3" customWidth="1"/>
    <col min="13335" max="13335" width="10.5703125" style="3" customWidth="1"/>
    <col min="13336" max="13336" width="14.85546875" style="3" customWidth="1"/>
    <col min="13337" max="13339" width="18.85546875" style="3" customWidth="1"/>
    <col min="13340" max="13340" width="14.42578125" style="3" customWidth="1"/>
    <col min="13341" max="13341" width="15.140625" style="3" customWidth="1"/>
    <col min="13342" max="13342" width="18.28515625" style="3" customWidth="1"/>
    <col min="13343" max="13343" width="20.140625" style="3" customWidth="1"/>
    <col min="13344" max="13344" width="19.5703125" style="3" customWidth="1"/>
    <col min="13345" max="13345" width="23.140625" style="3" customWidth="1"/>
    <col min="13346" max="13347" width="0" style="3" hidden="1" customWidth="1"/>
    <col min="13348" max="13569" width="9.140625" style="3"/>
    <col min="13570" max="13570" width="1" style="3" customWidth="1"/>
    <col min="13571" max="13571" width="5.5703125" style="3" customWidth="1"/>
    <col min="13572" max="13572" width="42.42578125" style="3" customWidth="1"/>
    <col min="13573" max="13573" width="13.42578125" style="3" customWidth="1"/>
    <col min="13574" max="13574" width="12.42578125" style="3" customWidth="1"/>
    <col min="13575" max="13575" width="12.140625" style="3" customWidth="1"/>
    <col min="13576" max="13576" width="12.5703125" style="3" customWidth="1"/>
    <col min="13577" max="13579" width="12" style="3" customWidth="1"/>
    <col min="13580" max="13580" width="10.5703125" style="3" customWidth="1"/>
    <col min="13581" max="13581" width="4.140625" style="3" customWidth="1"/>
    <col min="13582" max="13582" width="12.7109375" style="3" customWidth="1"/>
    <col min="13583" max="13583" width="14.28515625" style="3" customWidth="1"/>
    <col min="13584" max="13584" width="4.42578125" style="3" customWidth="1"/>
    <col min="13585" max="13585" width="19.7109375" style="3" customWidth="1"/>
    <col min="13586" max="13586" width="21.7109375" style="3" customWidth="1"/>
    <col min="13587" max="13588" width="21.5703125" style="3" customWidth="1"/>
    <col min="13589" max="13589" width="6.85546875" style="3" customWidth="1"/>
    <col min="13590" max="13590" width="10" style="3" customWidth="1"/>
    <col min="13591" max="13591" width="10.5703125" style="3" customWidth="1"/>
    <col min="13592" max="13592" width="14.85546875" style="3" customWidth="1"/>
    <col min="13593" max="13595" width="18.85546875" style="3" customWidth="1"/>
    <col min="13596" max="13596" width="14.42578125" style="3" customWidth="1"/>
    <col min="13597" max="13597" width="15.140625" style="3" customWidth="1"/>
    <col min="13598" max="13598" width="18.28515625" style="3" customWidth="1"/>
    <col min="13599" max="13599" width="20.140625" style="3" customWidth="1"/>
    <col min="13600" max="13600" width="19.5703125" style="3" customWidth="1"/>
    <col min="13601" max="13601" width="23.140625" style="3" customWidth="1"/>
    <col min="13602" max="13603" width="0" style="3" hidden="1" customWidth="1"/>
    <col min="13604" max="13825" width="9.140625" style="3"/>
    <col min="13826" max="13826" width="1" style="3" customWidth="1"/>
    <col min="13827" max="13827" width="5.5703125" style="3" customWidth="1"/>
    <col min="13828" max="13828" width="42.42578125" style="3" customWidth="1"/>
    <col min="13829" max="13829" width="13.42578125" style="3" customWidth="1"/>
    <col min="13830" max="13830" width="12.42578125" style="3" customWidth="1"/>
    <col min="13831" max="13831" width="12.140625" style="3" customWidth="1"/>
    <col min="13832" max="13832" width="12.5703125" style="3" customWidth="1"/>
    <col min="13833" max="13835" width="12" style="3" customWidth="1"/>
    <col min="13836" max="13836" width="10.5703125" style="3" customWidth="1"/>
    <col min="13837" max="13837" width="4.140625" style="3" customWidth="1"/>
    <col min="13838" max="13838" width="12.7109375" style="3" customWidth="1"/>
    <col min="13839" max="13839" width="14.28515625" style="3" customWidth="1"/>
    <col min="13840" max="13840" width="4.42578125" style="3" customWidth="1"/>
    <col min="13841" max="13841" width="19.7109375" style="3" customWidth="1"/>
    <col min="13842" max="13842" width="21.7109375" style="3" customWidth="1"/>
    <col min="13843" max="13844" width="21.5703125" style="3" customWidth="1"/>
    <col min="13845" max="13845" width="6.85546875" style="3" customWidth="1"/>
    <col min="13846" max="13846" width="10" style="3" customWidth="1"/>
    <col min="13847" max="13847" width="10.5703125" style="3" customWidth="1"/>
    <col min="13848" max="13848" width="14.85546875" style="3" customWidth="1"/>
    <col min="13849" max="13851" width="18.85546875" style="3" customWidth="1"/>
    <col min="13852" max="13852" width="14.42578125" style="3" customWidth="1"/>
    <col min="13853" max="13853" width="15.140625" style="3" customWidth="1"/>
    <col min="13854" max="13854" width="18.28515625" style="3" customWidth="1"/>
    <col min="13855" max="13855" width="20.140625" style="3" customWidth="1"/>
    <col min="13856" max="13856" width="19.5703125" style="3" customWidth="1"/>
    <col min="13857" max="13857" width="23.140625" style="3" customWidth="1"/>
    <col min="13858" max="13859" width="0" style="3" hidden="1" customWidth="1"/>
    <col min="13860" max="14081" width="9.140625" style="3"/>
    <col min="14082" max="14082" width="1" style="3" customWidth="1"/>
    <col min="14083" max="14083" width="5.5703125" style="3" customWidth="1"/>
    <col min="14084" max="14084" width="42.42578125" style="3" customWidth="1"/>
    <col min="14085" max="14085" width="13.42578125" style="3" customWidth="1"/>
    <col min="14086" max="14086" width="12.42578125" style="3" customWidth="1"/>
    <col min="14087" max="14087" width="12.140625" style="3" customWidth="1"/>
    <col min="14088" max="14088" width="12.5703125" style="3" customWidth="1"/>
    <col min="14089" max="14091" width="12" style="3" customWidth="1"/>
    <col min="14092" max="14092" width="10.5703125" style="3" customWidth="1"/>
    <col min="14093" max="14093" width="4.140625" style="3" customWidth="1"/>
    <col min="14094" max="14094" width="12.7109375" style="3" customWidth="1"/>
    <col min="14095" max="14095" width="14.28515625" style="3" customWidth="1"/>
    <col min="14096" max="14096" width="4.42578125" style="3" customWidth="1"/>
    <col min="14097" max="14097" width="19.7109375" style="3" customWidth="1"/>
    <col min="14098" max="14098" width="21.7109375" style="3" customWidth="1"/>
    <col min="14099" max="14100" width="21.5703125" style="3" customWidth="1"/>
    <col min="14101" max="14101" width="6.85546875" style="3" customWidth="1"/>
    <col min="14102" max="14102" width="10" style="3" customWidth="1"/>
    <col min="14103" max="14103" width="10.5703125" style="3" customWidth="1"/>
    <col min="14104" max="14104" width="14.85546875" style="3" customWidth="1"/>
    <col min="14105" max="14107" width="18.85546875" style="3" customWidth="1"/>
    <col min="14108" max="14108" width="14.42578125" style="3" customWidth="1"/>
    <col min="14109" max="14109" width="15.140625" style="3" customWidth="1"/>
    <col min="14110" max="14110" width="18.28515625" style="3" customWidth="1"/>
    <col min="14111" max="14111" width="20.140625" style="3" customWidth="1"/>
    <col min="14112" max="14112" width="19.5703125" style="3" customWidth="1"/>
    <col min="14113" max="14113" width="23.140625" style="3" customWidth="1"/>
    <col min="14114" max="14115" width="0" style="3" hidden="1" customWidth="1"/>
    <col min="14116" max="14337" width="9.140625" style="3"/>
    <col min="14338" max="14338" width="1" style="3" customWidth="1"/>
    <col min="14339" max="14339" width="5.5703125" style="3" customWidth="1"/>
    <col min="14340" max="14340" width="42.42578125" style="3" customWidth="1"/>
    <col min="14341" max="14341" width="13.42578125" style="3" customWidth="1"/>
    <col min="14342" max="14342" width="12.42578125" style="3" customWidth="1"/>
    <col min="14343" max="14343" width="12.140625" style="3" customWidth="1"/>
    <col min="14344" max="14344" width="12.5703125" style="3" customWidth="1"/>
    <col min="14345" max="14347" width="12" style="3" customWidth="1"/>
    <col min="14348" max="14348" width="10.5703125" style="3" customWidth="1"/>
    <col min="14349" max="14349" width="4.140625" style="3" customWidth="1"/>
    <col min="14350" max="14350" width="12.7109375" style="3" customWidth="1"/>
    <col min="14351" max="14351" width="14.28515625" style="3" customWidth="1"/>
    <col min="14352" max="14352" width="4.42578125" style="3" customWidth="1"/>
    <col min="14353" max="14353" width="19.7109375" style="3" customWidth="1"/>
    <col min="14354" max="14354" width="21.7109375" style="3" customWidth="1"/>
    <col min="14355" max="14356" width="21.5703125" style="3" customWidth="1"/>
    <col min="14357" max="14357" width="6.85546875" style="3" customWidth="1"/>
    <col min="14358" max="14358" width="10" style="3" customWidth="1"/>
    <col min="14359" max="14359" width="10.5703125" style="3" customWidth="1"/>
    <col min="14360" max="14360" width="14.85546875" style="3" customWidth="1"/>
    <col min="14361" max="14363" width="18.85546875" style="3" customWidth="1"/>
    <col min="14364" max="14364" width="14.42578125" style="3" customWidth="1"/>
    <col min="14365" max="14365" width="15.140625" style="3" customWidth="1"/>
    <col min="14366" max="14366" width="18.28515625" style="3" customWidth="1"/>
    <col min="14367" max="14367" width="20.140625" style="3" customWidth="1"/>
    <col min="14368" max="14368" width="19.5703125" style="3" customWidth="1"/>
    <col min="14369" max="14369" width="23.140625" style="3" customWidth="1"/>
    <col min="14370" max="14371" width="0" style="3" hidden="1" customWidth="1"/>
    <col min="14372" max="14593" width="9.140625" style="3"/>
    <col min="14594" max="14594" width="1" style="3" customWidth="1"/>
    <col min="14595" max="14595" width="5.5703125" style="3" customWidth="1"/>
    <col min="14596" max="14596" width="42.42578125" style="3" customWidth="1"/>
    <col min="14597" max="14597" width="13.42578125" style="3" customWidth="1"/>
    <col min="14598" max="14598" width="12.42578125" style="3" customWidth="1"/>
    <col min="14599" max="14599" width="12.140625" style="3" customWidth="1"/>
    <col min="14600" max="14600" width="12.5703125" style="3" customWidth="1"/>
    <col min="14601" max="14603" width="12" style="3" customWidth="1"/>
    <col min="14604" max="14604" width="10.5703125" style="3" customWidth="1"/>
    <col min="14605" max="14605" width="4.140625" style="3" customWidth="1"/>
    <col min="14606" max="14606" width="12.7109375" style="3" customWidth="1"/>
    <col min="14607" max="14607" width="14.28515625" style="3" customWidth="1"/>
    <col min="14608" max="14608" width="4.42578125" style="3" customWidth="1"/>
    <col min="14609" max="14609" width="19.7109375" style="3" customWidth="1"/>
    <col min="14610" max="14610" width="21.7109375" style="3" customWidth="1"/>
    <col min="14611" max="14612" width="21.5703125" style="3" customWidth="1"/>
    <col min="14613" max="14613" width="6.85546875" style="3" customWidth="1"/>
    <col min="14614" max="14614" width="10" style="3" customWidth="1"/>
    <col min="14615" max="14615" width="10.5703125" style="3" customWidth="1"/>
    <col min="14616" max="14616" width="14.85546875" style="3" customWidth="1"/>
    <col min="14617" max="14619" width="18.85546875" style="3" customWidth="1"/>
    <col min="14620" max="14620" width="14.42578125" style="3" customWidth="1"/>
    <col min="14621" max="14621" width="15.140625" style="3" customWidth="1"/>
    <col min="14622" max="14622" width="18.28515625" style="3" customWidth="1"/>
    <col min="14623" max="14623" width="20.140625" style="3" customWidth="1"/>
    <col min="14624" max="14624" width="19.5703125" style="3" customWidth="1"/>
    <col min="14625" max="14625" width="23.140625" style="3" customWidth="1"/>
    <col min="14626" max="14627" width="0" style="3" hidden="1" customWidth="1"/>
    <col min="14628" max="14849" width="9.140625" style="3"/>
    <col min="14850" max="14850" width="1" style="3" customWidth="1"/>
    <col min="14851" max="14851" width="5.5703125" style="3" customWidth="1"/>
    <col min="14852" max="14852" width="42.42578125" style="3" customWidth="1"/>
    <col min="14853" max="14853" width="13.42578125" style="3" customWidth="1"/>
    <col min="14854" max="14854" width="12.42578125" style="3" customWidth="1"/>
    <col min="14855" max="14855" width="12.140625" style="3" customWidth="1"/>
    <col min="14856" max="14856" width="12.5703125" style="3" customWidth="1"/>
    <col min="14857" max="14859" width="12" style="3" customWidth="1"/>
    <col min="14860" max="14860" width="10.5703125" style="3" customWidth="1"/>
    <col min="14861" max="14861" width="4.140625" style="3" customWidth="1"/>
    <col min="14862" max="14862" width="12.7109375" style="3" customWidth="1"/>
    <col min="14863" max="14863" width="14.28515625" style="3" customWidth="1"/>
    <col min="14864" max="14864" width="4.42578125" style="3" customWidth="1"/>
    <col min="14865" max="14865" width="19.7109375" style="3" customWidth="1"/>
    <col min="14866" max="14866" width="21.7109375" style="3" customWidth="1"/>
    <col min="14867" max="14868" width="21.5703125" style="3" customWidth="1"/>
    <col min="14869" max="14869" width="6.85546875" style="3" customWidth="1"/>
    <col min="14870" max="14870" width="10" style="3" customWidth="1"/>
    <col min="14871" max="14871" width="10.5703125" style="3" customWidth="1"/>
    <col min="14872" max="14872" width="14.85546875" style="3" customWidth="1"/>
    <col min="14873" max="14875" width="18.85546875" style="3" customWidth="1"/>
    <col min="14876" max="14876" width="14.42578125" style="3" customWidth="1"/>
    <col min="14877" max="14877" width="15.140625" style="3" customWidth="1"/>
    <col min="14878" max="14878" width="18.28515625" style="3" customWidth="1"/>
    <col min="14879" max="14879" width="20.140625" style="3" customWidth="1"/>
    <col min="14880" max="14880" width="19.5703125" style="3" customWidth="1"/>
    <col min="14881" max="14881" width="23.140625" style="3" customWidth="1"/>
    <col min="14882" max="14883" width="0" style="3" hidden="1" customWidth="1"/>
    <col min="14884" max="15105" width="9.140625" style="3"/>
    <col min="15106" max="15106" width="1" style="3" customWidth="1"/>
    <col min="15107" max="15107" width="5.5703125" style="3" customWidth="1"/>
    <col min="15108" max="15108" width="42.42578125" style="3" customWidth="1"/>
    <col min="15109" max="15109" width="13.42578125" style="3" customWidth="1"/>
    <col min="15110" max="15110" width="12.42578125" style="3" customWidth="1"/>
    <col min="15111" max="15111" width="12.140625" style="3" customWidth="1"/>
    <col min="15112" max="15112" width="12.5703125" style="3" customWidth="1"/>
    <col min="15113" max="15115" width="12" style="3" customWidth="1"/>
    <col min="15116" max="15116" width="10.5703125" style="3" customWidth="1"/>
    <col min="15117" max="15117" width="4.140625" style="3" customWidth="1"/>
    <col min="15118" max="15118" width="12.7109375" style="3" customWidth="1"/>
    <col min="15119" max="15119" width="14.28515625" style="3" customWidth="1"/>
    <col min="15120" max="15120" width="4.42578125" style="3" customWidth="1"/>
    <col min="15121" max="15121" width="19.7109375" style="3" customWidth="1"/>
    <col min="15122" max="15122" width="21.7109375" style="3" customWidth="1"/>
    <col min="15123" max="15124" width="21.5703125" style="3" customWidth="1"/>
    <col min="15125" max="15125" width="6.85546875" style="3" customWidth="1"/>
    <col min="15126" max="15126" width="10" style="3" customWidth="1"/>
    <col min="15127" max="15127" width="10.5703125" style="3" customWidth="1"/>
    <col min="15128" max="15128" width="14.85546875" style="3" customWidth="1"/>
    <col min="15129" max="15131" width="18.85546875" style="3" customWidth="1"/>
    <col min="15132" max="15132" width="14.42578125" style="3" customWidth="1"/>
    <col min="15133" max="15133" width="15.140625" style="3" customWidth="1"/>
    <col min="15134" max="15134" width="18.28515625" style="3" customWidth="1"/>
    <col min="15135" max="15135" width="20.140625" style="3" customWidth="1"/>
    <col min="15136" max="15136" width="19.5703125" style="3" customWidth="1"/>
    <col min="15137" max="15137" width="23.140625" style="3" customWidth="1"/>
    <col min="15138" max="15139" width="0" style="3" hidden="1" customWidth="1"/>
    <col min="15140" max="15361" width="9.140625" style="3"/>
    <col min="15362" max="15362" width="1" style="3" customWidth="1"/>
    <col min="15363" max="15363" width="5.5703125" style="3" customWidth="1"/>
    <col min="15364" max="15364" width="42.42578125" style="3" customWidth="1"/>
    <col min="15365" max="15365" width="13.42578125" style="3" customWidth="1"/>
    <col min="15366" max="15366" width="12.42578125" style="3" customWidth="1"/>
    <col min="15367" max="15367" width="12.140625" style="3" customWidth="1"/>
    <col min="15368" max="15368" width="12.5703125" style="3" customWidth="1"/>
    <col min="15369" max="15371" width="12" style="3" customWidth="1"/>
    <col min="15372" max="15372" width="10.5703125" style="3" customWidth="1"/>
    <col min="15373" max="15373" width="4.140625" style="3" customWidth="1"/>
    <col min="15374" max="15374" width="12.7109375" style="3" customWidth="1"/>
    <col min="15375" max="15375" width="14.28515625" style="3" customWidth="1"/>
    <col min="15376" max="15376" width="4.42578125" style="3" customWidth="1"/>
    <col min="15377" max="15377" width="19.7109375" style="3" customWidth="1"/>
    <col min="15378" max="15378" width="21.7109375" style="3" customWidth="1"/>
    <col min="15379" max="15380" width="21.5703125" style="3" customWidth="1"/>
    <col min="15381" max="15381" width="6.85546875" style="3" customWidth="1"/>
    <col min="15382" max="15382" width="10" style="3" customWidth="1"/>
    <col min="15383" max="15383" width="10.5703125" style="3" customWidth="1"/>
    <col min="15384" max="15384" width="14.85546875" style="3" customWidth="1"/>
    <col min="15385" max="15387" width="18.85546875" style="3" customWidth="1"/>
    <col min="15388" max="15388" width="14.42578125" style="3" customWidth="1"/>
    <col min="15389" max="15389" width="15.140625" style="3" customWidth="1"/>
    <col min="15390" max="15390" width="18.28515625" style="3" customWidth="1"/>
    <col min="15391" max="15391" width="20.140625" style="3" customWidth="1"/>
    <col min="15392" max="15392" width="19.5703125" style="3" customWidth="1"/>
    <col min="15393" max="15393" width="23.140625" style="3" customWidth="1"/>
    <col min="15394" max="15395" width="0" style="3" hidden="1" customWidth="1"/>
    <col min="15396" max="15617" width="9.140625" style="3"/>
    <col min="15618" max="15618" width="1" style="3" customWidth="1"/>
    <col min="15619" max="15619" width="5.5703125" style="3" customWidth="1"/>
    <col min="15620" max="15620" width="42.42578125" style="3" customWidth="1"/>
    <col min="15621" max="15621" width="13.42578125" style="3" customWidth="1"/>
    <col min="15622" max="15622" width="12.42578125" style="3" customWidth="1"/>
    <col min="15623" max="15623" width="12.140625" style="3" customWidth="1"/>
    <col min="15624" max="15624" width="12.5703125" style="3" customWidth="1"/>
    <col min="15625" max="15627" width="12" style="3" customWidth="1"/>
    <col min="15628" max="15628" width="10.5703125" style="3" customWidth="1"/>
    <col min="15629" max="15629" width="4.140625" style="3" customWidth="1"/>
    <col min="15630" max="15630" width="12.7109375" style="3" customWidth="1"/>
    <col min="15631" max="15631" width="14.28515625" style="3" customWidth="1"/>
    <col min="15632" max="15632" width="4.42578125" style="3" customWidth="1"/>
    <col min="15633" max="15633" width="19.7109375" style="3" customWidth="1"/>
    <col min="15634" max="15634" width="21.7109375" style="3" customWidth="1"/>
    <col min="15635" max="15636" width="21.5703125" style="3" customWidth="1"/>
    <col min="15637" max="15637" width="6.85546875" style="3" customWidth="1"/>
    <col min="15638" max="15638" width="10" style="3" customWidth="1"/>
    <col min="15639" max="15639" width="10.5703125" style="3" customWidth="1"/>
    <col min="15640" max="15640" width="14.85546875" style="3" customWidth="1"/>
    <col min="15641" max="15643" width="18.85546875" style="3" customWidth="1"/>
    <col min="15644" max="15644" width="14.42578125" style="3" customWidth="1"/>
    <col min="15645" max="15645" width="15.140625" style="3" customWidth="1"/>
    <col min="15646" max="15646" width="18.28515625" style="3" customWidth="1"/>
    <col min="15647" max="15647" width="20.140625" style="3" customWidth="1"/>
    <col min="15648" max="15648" width="19.5703125" style="3" customWidth="1"/>
    <col min="15649" max="15649" width="23.140625" style="3" customWidth="1"/>
    <col min="15650" max="15651" width="0" style="3" hidden="1" customWidth="1"/>
    <col min="15652" max="15873" width="9.140625" style="3"/>
    <col min="15874" max="15874" width="1" style="3" customWidth="1"/>
    <col min="15875" max="15875" width="5.5703125" style="3" customWidth="1"/>
    <col min="15876" max="15876" width="42.42578125" style="3" customWidth="1"/>
    <col min="15877" max="15877" width="13.42578125" style="3" customWidth="1"/>
    <col min="15878" max="15878" width="12.42578125" style="3" customWidth="1"/>
    <col min="15879" max="15879" width="12.140625" style="3" customWidth="1"/>
    <col min="15880" max="15880" width="12.5703125" style="3" customWidth="1"/>
    <col min="15881" max="15883" width="12" style="3" customWidth="1"/>
    <col min="15884" max="15884" width="10.5703125" style="3" customWidth="1"/>
    <col min="15885" max="15885" width="4.140625" style="3" customWidth="1"/>
    <col min="15886" max="15886" width="12.7109375" style="3" customWidth="1"/>
    <col min="15887" max="15887" width="14.28515625" style="3" customWidth="1"/>
    <col min="15888" max="15888" width="4.42578125" style="3" customWidth="1"/>
    <col min="15889" max="15889" width="19.7109375" style="3" customWidth="1"/>
    <col min="15890" max="15890" width="21.7109375" style="3" customWidth="1"/>
    <col min="15891" max="15892" width="21.5703125" style="3" customWidth="1"/>
    <col min="15893" max="15893" width="6.85546875" style="3" customWidth="1"/>
    <col min="15894" max="15894" width="10" style="3" customWidth="1"/>
    <col min="15895" max="15895" width="10.5703125" style="3" customWidth="1"/>
    <col min="15896" max="15896" width="14.85546875" style="3" customWidth="1"/>
    <col min="15897" max="15899" width="18.85546875" style="3" customWidth="1"/>
    <col min="15900" max="15900" width="14.42578125" style="3" customWidth="1"/>
    <col min="15901" max="15901" width="15.140625" style="3" customWidth="1"/>
    <col min="15902" max="15902" width="18.28515625" style="3" customWidth="1"/>
    <col min="15903" max="15903" width="20.140625" style="3" customWidth="1"/>
    <col min="15904" max="15904" width="19.5703125" style="3" customWidth="1"/>
    <col min="15905" max="15905" width="23.140625" style="3" customWidth="1"/>
    <col min="15906" max="15907" width="0" style="3" hidden="1" customWidth="1"/>
    <col min="15908" max="16129" width="9.140625" style="3"/>
    <col min="16130" max="16130" width="1" style="3" customWidth="1"/>
    <col min="16131" max="16131" width="5.5703125" style="3" customWidth="1"/>
    <col min="16132" max="16132" width="42.42578125" style="3" customWidth="1"/>
    <col min="16133" max="16133" width="13.42578125" style="3" customWidth="1"/>
    <col min="16134" max="16134" width="12.42578125" style="3" customWidth="1"/>
    <col min="16135" max="16135" width="12.140625" style="3" customWidth="1"/>
    <col min="16136" max="16136" width="12.5703125" style="3" customWidth="1"/>
    <col min="16137" max="16139" width="12" style="3" customWidth="1"/>
    <col min="16140" max="16140" width="10.5703125" style="3" customWidth="1"/>
    <col min="16141" max="16141" width="4.140625" style="3" customWidth="1"/>
    <col min="16142" max="16142" width="12.7109375" style="3" customWidth="1"/>
    <col min="16143" max="16143" width="14.28515625" style="3" customWidth="1"/>
    <col min="16144" max="16144" width="4.42578125" style="3" customWidth="1"/>
    <col min="16145" max="16145" width="19.7109375" style="3" customWidth="1"/>
    <col min="16146" max="16146" width="21.7109375" style="3" customWidth="1"/>
    <col min="16147" max="16148" width="21.5703125" style="3" customWidth="1"/>
    <col min="16149" max="16149" width="6.85546875" style="3" customWidth="1"/>
    <col min="16150" max="16150" width="10" style="3" customWidth="1"/>
    <col min="16151" max="16151" width="10.5703125" style="3" customWidth="1"/>
    <col min="16152" max="16152" width="14.85546875" style="3" customWidth="1"/>
    <col min="16153" max="16155" width="18.85546875" style="3" customWidth="1"/>
    <col min="16156" max="16156" width="14.42578125" style="3" customWidth="1"/>
    <col min="16157" max="16157" width="15.140625" style="3" customWidth="1"/>
    <col min="16158" max="16158" width="18.28515625" style="3" customWidth="1"/>
    <col min="16159" max="16159" width="20.140625" style="3" customWidth="1"/>
    <col min="16160" max="16160" width="19.5703125" style="3" customWidth="1"/>
    <col min="16161" max="16161" width="23.140625" style="3" customWidth="1"/>
    <col min="16162" max="16163" width="0" style="3" hidden="1" customWidth="1"/>
    <col min="16164" max="16384" width="9.140625" style="3"/>
  </cols>
  <sheetData>
    <row r="1" spans="1:39" hidden="1"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</row>
    <row r="2" spans="1:39" ht="18" customHeight="1">
      <c r="B2" s="87" t="s">
        <v>83</v>
      </c>
      <c r="C2" s="87"/>
      <c r="D2" s="87"/>
      <c r="E2" s="87"/>
      <c r="F2" s="21"/>
      <c r="G2" s="10"/>
      <c r="H2" s="10"/>
      <c r="I2" s="10"/>
      <c r="J2" s="10"/>
      <c r="K2" s="10"/>
      <c r="O2" s="55"/>
      <c r="P2" s="71"/>
      <c r="Q2" s="71"/>
      <c r="R2" s="71"/>
      <c r="S2" s="71"/>
      <c r="T2" s="71"/>
      <c r="U2" s="71"/>
      <c r="V2" s="55"/>
      <c r="W2" s="54"/>
      <c r="X2" s="54"/>
      <c r="Y2" s="54"/>
      <c r="Z2" s="104" t="s">
        <v>85</v>
      </c>
      <c r="AA2" s="104"/>
      <c r="AB2" s="104"/>
      <c r="AC2" s="104"/>
      <c r="AD2" s="104"/>
      <c r="AE2" s="104"/>
      <c r="AF2" s="104"/>
      <c r="AG2" s="104"/>
    </row>
    <row r="3" spans="1:39" ht="15" customHeight="1">
      <c r="B3" s="87" t="s">
        <v>87</v>
      </c>
      <c r="C3" s="87"/>
      <c r="D3" s="87"/>
      <c r="E3" s="87"/>
      <c r="F3" s="87"/>
      <c r="G3" s="87"/>
      <c r="H3" s="87"/>
      <c r="I3" s="24"/>
      <c r="J3" s="24"/>
      <c r="K3" s="23"/>
      <c r="L3" s="22"/>
      <c r="M3" s="22"/>
      <c r="O3" s="55"/>
      <c r="P3" s="25"/>
      <c r="Q3" s="25"/>
      <c r="R3" s="25"/>
      <c r="S3" s="25"/>
      <c r="T3" s="25"/>
      <c r="U3" s="25"/>
      <c r="V3" s="55"/>
      <c r="W3" s="55"/>
      <c r="X3" s="55"/>
      <c r="Y3" s="55"/>
      <c r="Z3" s="74" t="s">
        <v>84</v>
      </c>
      <c r="AA3" s="74"/>
      <c r="AB3" s="74"/>
      <c r="AC3" s="74"/>
      <c r="AD3" s="74"/>
      <c r="AE3" s="74"/>
      <c r="AF3" s="74"/>
      <c r="AG3" s="74"/>
    </row>
    <row r="4" spans="1:39" ht="15" customHeight="1">
      <c r="B4" s="59" t="s">
        <v>100</v>
      </c>
      <c r="C4" s="59"/>
      <c r="D4" s="59"/>
      <c r="E4" s="59"/>
      <c r="F4" s="21"/>
      <c r="G4" s="10"/>
      <c r="H4" s="10"/>
      <c r="I4" s="10"/>
      <c r="J4" s="10"/>
      <c r="K4" s="10"/>
      <c r="O4" s="55"/>
      <c r="P4" s="72"/>
      <c r="Q4" s="72"/>
      <c r="R4" s="72"/>
      <c r="S4" s="72"/>
      <c r="T4" s="72"/>
      <c r="U4" s="72"/>
      <c r="V4" s="55"/>
      <c r="W4" s="55"/>
      <c r="X4" s="55"/>
      <c r="Y4" s="55"/>
      <c r="Z4" s="88" t="s">
        <v>86</v>
      </c>
      <c r="AA4" s="88"/>
      <c r="AB4" s="88"/>
      <c r="AC4" s="88"/>
      <c r="AD4" s="88"/>
      <c r="AE4" s="88"/>
      <c r="AF4" s="88"/>
      <c r="AG4" s="88"/>
    </row>
    <row r="5" spans="1:39" ht="18.75" customHeight="1">
      <c r="A5" s="11"/>
      <c r="B5" s="11"/>
      <c r="C5" s="11"/>
      <c r="D5" s="11"/>
      <c r="E5" s="11"/>
      <c r="G5" s="11"/>
      <c r="H5" s="20"/>
      <c r="I5" s="20"/>
      <c r="J5" s="20"/>
      <c r="K5" s="73" t="s">
        <v>88</v>
      </c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11"/>
      <c r="AE5" s="11"/>
      <c r="AF5" s="11"/>
      <c r="AG5" s="11"/>
    </row>
    <row r="6" spans="1:39" ht="18.75" customHeight="1">
      <c r="A6" s="11"/>
      <c r="B6" s="11"/>
      <c r="C6" s="11"/>
      <c r="D6" s="11"/>
      <c r="E6" s="11"/>
      <c r="G6" s="11"/>
      <c r="H6" s="20"/>
      <c r="I6" s="20"/>
      <c r="J6" s="20"/>
      <c r="K6" s="57"/>
      <c r="L6" s="57"/>
      <c r="M6" s="57"/>
      <c r="N6" s="57"/>
      <c r="O6" s="57"/>
      <c r="P6" s="57"/>
      <c r="Q6" s="73" t="s">
        <v>89</v>
      </c>
      <c r="R6" s="73"/>
      <c r="S6" s="73"/>
      <c r="T6" s="73"/>
      <c r="U6" s="73"/>
      <c r="V6" s="73"/>
      <c r="W6" s="73"/>
      <c r="X6" s="73"/>
      <c r="Y6" s="73"/>
      <c r="Z6" s="73"/>
      <c r="AA6" s="57"/>
      <c r="AB6" s="57"/>
      <c r="AC6" s="57"/>
      <c r="AD6" s="11"/>
      <c r="AE6" s="11"/>
      <c r="AF6" s="11"/>
      <c r="AG6" s="11"/>
    </row>
    <row r="7" spans="1:39" ht="15.75" customHeight="1">
      <c r="A7" s="11"/>
      <c r="B7" s="11"/>
      <c r="C7" s="11"/>
      <c r="D7" s="11"/>
      <c r="E7" s="11"/>
      <c r="G7" s="11"/>
      <c r="H7" s="20"/>
      <c r="I7" s="20"/>
      <c r="J7" s="20"/>
      <c r="K7" s="74" t="s">
        <v>51</v>
      </c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11"/>
      <c r="AE7" s="11"/>
      <c r="AF7" s="11"/>
      <c r="AG7" s="11"/>
    </row>
    <row r="8" spans="1:39" ht="9" customHeight="1">
      <c r="A8" s="11"/>
      <c r="B8" s="11"/>
      <c r="C8" s="11"/>
      <c r="D8" s="11"/>
      <c r="E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9" ht="0.75" customHeight="1">
      <c r="A9" s="11"/>
      <c r="B9" s="62" t="s">
        <v>0</v>
      </c>
      <c r="C9" s="65" t="s">
        <v>1</v>
      </c>
      <c r="D9" s="68" t="s">
        <v>52</v>
      </c>
      <c r="E9" s="62" t="s">
        <v>2</v>
      </c>
      <c r="F9" s="52"/>
      <c r="G9" s="68" t="s">
        <v>3</v>
      </c>
      <c r="H9" s="68" t="s">
        <v>4</v>
      </c>
      <c r="I9" s="53"/>
      <c r="J9" s="53"/>
      <c r="K9" s="68" t="s">
        <v>5</v>
      </c>
      <c r="L9" s="89" t="s">
        <v>6</v>
      </c>
      <c r="M9" s="90"/>
      <c r="N9" s="91"/>
      <c r="O9" s="89" t="s">
        <v>7</v>
      </c>
      <c r="P9" s="90"/>
      <c r="Q9" s="91"/>
      <c r="R9" s="65" t="s">
        <v>8</v>
      </c>
      <c r="S9" s="60"/>
      <c r="T9" s="75" t="s">
        <v>9</v>
      </c>
      <c r="U9" s="76"/>
      <c r="V9" s="76"/>
      <c r="W9" s="76"/>
      <c r="X9" s="76"/>
      <c r="Y9" s="76"/>
      <c r="Z9" s="76"/>
      <c r="AA9" s="76"/>
      <c r="AB9" s="76"/>
      <c r="AC9" s="76"/>
      <c r="AD9" s="76"/>
      <c r="AE9" s="77"/>
      <c r="AF9" s="81" t="s">
        <v>10</v>
      </c>
      <c r="AG9" s="65" t="s">
        <v>11</v>
      </c>
      <c r="AH9" s="12"/>
      <c r="AI9" s="13"/>
    </row>
    <row r="10" spans="1:39" ht="22.5" customHeight="1">
      <c r="A10" s="11"/>
      <c r="B10" s="63"/>
      <c r="C10" s="66"/>
      <c r="D10" s="68"/>
      <c r="E10" s="63"/>
      <c r="F10" s="66" t="s">
        <v>22</v>
      </c>
      <c r="G10" s="68"/>
      <c r="H10" s="68"/>
      <c r="I10" s="96" t="s">
        <v>12</v>
      </c>
      <c r="J10" s="93" t="s">
        <v>23</v>
      </c>
      <c r="K10" s="68"/>
      <c r="L10" s="84"/>
      <c r="M10" s="92"/>
      <c r="N10" s="85"/>
      <c r="O10" s="84"/>
      <c r="P10" s="92"/>
      <c r="Q10" s="85"/>
      <c r="R10" s="66"/>
      <c r="S10" s="66" t="s">
        <v>13</v>
      </c>
      <c r="T10" s="78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80"/>
      <c r="AF10" s="81"/>
      <c r="AG10" s="66"/>
      <c r="AH10" s="55"/>
      <c r="AI10" s="14"/>
    </row>
    <row r="11" spans="1:39" ht="61.5" customHeight="1">
      <c r="A11" s="11"/>
      <c r="B11" s="63"/>
      <c r="C11" s="66"/>
      <c r="D11" s="68"/>
      <c r="E11" s="63"/>
      <c r="F11" s="66"/>
      <c r="G11" s="68"/>
      <c r="H11" s="68"/>
      <c r="I11" s="97"/>
      <c r="J11" s="94"/>
      <c r="K11" s="68"/>
      <c r="L11" s="101" t="s">
        <v>14</v>
      </c>
      <c r="M11" s="101" t="s">
        <v>15</v>
      </c>
      <c r="N11" s="101" t="s">
        <v>16</v>
      </c>
      <c r="O11" s="101" t="s">
        <v>17</v>
      </c>
      <c r="P11" s="101" t="s">
        <v>53</v>
      </c>
      <c r="Q11" s="101" t="s">
        <v>16</v>
      </c>
      <c r="R11" s="66"/>
      <c r="S11" s="99"/>
      <c r="T11" s="81" t="s">
        <v>18</v>
      </c>
      <c r="U11" s="81"/>
      <c r="V11" s="81"/>
      <c r="W11" s="81"/>
      <c r="X11" s="81"/>
      <c r="Y11" s="81" t="s">
        <v>55</v>
      </c>
      <c r="Z11" s="81"/>
      <c r="AA11" s="81" t="s">
        <v>56</v>
      </c>
      <c r="AB11" s="81"/>
      <c r="AC11" s="65" t="s">
        <v>19</v>
      </c>
      <c r="AD11" s="65" t="s">
        <v>20</v>
      </c>
      <c r="AE11" s="65" t="s">
        <v>21</v>
      </c>
      <c r="AF11" s="81"/>
      <c r="AG11" s="66"/>
      <c r="AH11" s="69"/>
      <c r="AI11" s="69"/>
    </row>
    <row r="12" spans="1:39" ht="58.5" customHeight="1">
      <c r="A12" s="11"/>
      <c r="B12" s="63"/>
      <c r="C12" s="66"/>
      <c r="D12" s="68"/>
      <c r="E12" s="63"/>
      <c r="F12" s="66"/>
      <c r="G12" s="68"/>
      <c r="H12" s="68"/>
      <c r="I12" s="97"/>
      <c r="J12" s="94"/>
      <c r="K12" s="68"/>
      <c r="L12" s="102"/>
      <c r="M12" s="102"/>
      <c r="N12" s="102"/>
      <c r="O12" s="102"/>
      <c r="P12" s="102"/>
      <c r="Q12" s="102"/>
      <c r="R12" s="66"/>
      <c r="S12" s="99"/>
      <c r="T12" s="82" t="s">
        <v>24</v>
      </c>
      <c r="U12" s="84" t="s">
        <v>25</v>
      </c>
      <c r="V12" s="85"/>
      <c r="W12" s="84" t="s">
        <v>16</v>
      </c>
      <c r="X12" s="85"/>
      <c r="Y12" s="86" t="s">
        <v>54</v>
      </c>
      <c r="Z12" s="86"/>
      <c r="AA12" s="86" t="s">
        <v>26</v>
      </c>
      <c r="AB12" s="86"/>
      <c r="AC12" s="66"/>
      <c r="AD12" s="66"/>
      <c r="AE12" s="66"/>
      <c r="AF12" s="81"/>
      <c r="AG12" s="66"/>
      <c r="AH12" s="70"/>
      <c r="AI12" s="70"/>
    </row>
    <row r="13" spans="1:39" ht="35.25" customHeight="1">
      <c r="A13" s="11"/>
      <c r="B13" s="64"/>
      <c r="C13" s="67"/>
      <c r="D13" s="68"/>
      <c r="E13" s="64"/>
      <c r="F13" s="67"/>
      <c r="G13" s="68"/>
      <c r="H13" s="68"/>
      <c r="I13" s="98"/>
      <c r="J13" s="95"/>
      <c r="K13" s="68"/>
      <c r="L13" s="103"/>
      <c r="M13" s="103"/>
      <c r="N13" s="103"/>
      <c r="O13" s="103"/>
      <c r="P13" s="103"/>
      <c r="Q13" s="103"/>
      <c r="R13" s="67"/>
      <c r="S13" s="100"/>
      <c r="T13" s="83"/>
      <c r="U13" s="26" t="s">
        <v>27</v>
      </c>
      <c r="V13" s="26" t="s">
        <v>28</v>
      </c>
      <c r="W13" s="26" t="s">
        <v>27</v>
      </c>
      <c r="X13" s="26" t="s">
        <v>29</v>
      </c>
      <c r="Y13" s="61" t="s">
        <v>30</v>
      </c>
      <c r="Z13" s="61" t="s">
        <v>28</v>
      </c>
      <c r="AA13" s="61" t="s">
        <v>30</v>
      </c>
      <c r="AB13" s="61" t="s">
        <v>28</v>
      </c>
      <c r="AC13" s="67"/>
      <c r="AD13" s="67"/>
      <c r="AE13" s="67"/>
      <c r="AF13" s="81"/>
      <c r="AG13" s="67"/>
      <c r="AH13" s="70"/>
      <c r="AI13" s="70"/>
      <c r="AJ13" s="55"/>
      <c r="AK13" s="55"/>
      <c r="AL13" s="55"/>
      <c r="AM13" s="55"/>
    </row>
    <row r="14" spans="1:39" ht="26.25" customHeight="1">
      <c r="A14" s="11"/>
      <c r="B14" s="27">
        <v>1</v>
      </c>
      <c r="C14" s="28">
        <v>2</v>
      </c>
      <c r="D14" s="29">
        <v>3</v>
      </c>
      <c r="E14" s="27">
        <v>4</v>
      </c>
      <c r="F14" s="28">
        <v>5</v>
      </c>
      <c r="G14" s="29">
        <v>6</v>
      </c>
      <c r="H14" s="27">
        <v>7</v>
      </c>
      <c r="I14" s="28">
        <v>8</v>
      </c>
      <c r="J14" s="29">
        <v>9</v>
      </c>
      <c r="K14" s="27">
        <v>10</v>
      </c>
      <c r="L14" s="28">
        <v>11</v>
      </c>
      <c r="M14" s="29">
        <v>12</v>
      </c>
      <c r="N14" s="27">
        <v>13</v>
      </c>
      <c r="O14" s="28">
        <v>14</v>
      </c>
      <c r="P14" s="29">
        <v>15</v>
      </c>
      <c r="Q14" s="27">
        <v>16</v>
      </c>
      <c r="R14" s="28">
        <v>17</v>
      </c>
      <c r="S14" s="29">
        <v>18</v>
      </c>
      <c r="T14" s="27">
        <v>19</v>
      </c>
      <c r="U14" s="28">
        <v>20</v>
      </c>
      <c r="V14" s="29">
        <v>21</v>
      </c>
      <c r="W14" s="27">
        <v>22</v>
      </c>
      <c r="X14" s="28">
        <v>23</v>
      </c>
      <c r="Y14" s="29">
        <v>24</v>
      </c>
      <c r="Z14" s="27">
        <v>25</v>
      </c>
      <c r="AA14" s="28">
        <v>26</v>
      </c>
      <c r="AB14" s="29">
        <v>27</v>
      </c>
      <c r="AC14" s="27">
        <v>28</v>
      </c>
      <c r="AD14" s="28">
        <v>29</v>
      </c>
      <c r="AE14" s="29">
        <v>30</v>
      </c>
      <c r="AF14" s="27">
        <v>31</v>
      </c>
      <c r="AG14" s="28">
        <v>32</v>
      </c>
      <c r="AH14" s="1">
        <v>33</v>
      </c>
      <c r="AI14" s="2"/>
      <c r="AJ14" s="55"/>
      <c r="AK14" s="55"/>
      <c r="AL14" s="55"/>
      <c r="AM14" s="55"/>
    </row>
    <row r="15" spans="1:39" ht="18.75" customHeight="1">
      <c r="A15" s="11"/>
      <c r="B15" s="27">
        <v>1</v>
      </c>
      <c r="C15" s="28" t="s">
        <v>57</v>
      </c>
      <c r="D15" s="6" t="s">
        <v>58</v>
      </c>
      <c r="E15" s="28" t="s">
        <v>31</v>
      </c>
      <c r="F15" s="5" t="s">
        <v>59</v>
      </c>
      <c r="G15" s="5">
        <v>29.7</v>
      </c>
      <c r="H15" s="5" t="s">
        <v>32</v>
      </c>
      <c r="I15" s="5" t="s">
        <v>33</v>
      </c>
      <c r="J15" s="5">
        <v>1</v>
      </c>
      <c r="K15" s="30">
        <v>0.71</v>
      </c>
      <c r="L15" s="5"/>
      <c r="M15" s="5">
        <v>8.5</v>
      </c>
      <c r="N15" s="5">
        <v>15.5</v>
      </c>
      <c r="O15" s="5"/>
      <c r="P15" s="8">
        <f>17697*K15/18*M15</f>
        <v>5933.4108333333334</v>
      </c>
      <c r="Q15" s="8">
        <f>17697*K15/18*N15</f>
        <v>10819.749166666666</v>
      </c>
      <c r="R15" s="31">
        <f>Q15+P15</f>
        <v>16753.16</v>
      </c>
      <c r="S15" s="31">
        <f>R15*10/100</f>
        <v>1675.316</v>
      </c>
      <c r="T15" s="32"/>
      <c r="U15" s="33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>
        <f>S15+X15+Z15+AE15+AD15+AC15+AB15+V15</f>
        <v>1675.316</v>
      </c>
      <c r="AG15" s="33">
        <f>R15+AF15</f>
        <v>18428.475999999999</v>
      </c>
      <c r="AH15" s="1"/>
      <c r="AI15" s="2"/>
      <c r="AJ15" s="55"/>
      <c r="AK15" s="55"/>
      <c r="AL15" s="55"/>
      <c r="AM15" s="55"/>
    </row>
    <row r="16" spans="1:39" ht="18.75" customHeight="1">
      <c r="A16" s="11"/>
      <c r="B16" s="27">
        <v>2</v>
      </c>
      <c r="C16" s="28" t="s">
        <v>79</v>
      </c>
      <c r="D16" s="6" t="s">
        <v>35</v>
      </c>
      <c r="E16" s="28" t="s">
        <v>31</v>
      </c>
      <c r="F16" s="5" t="s">
        <v>59</v>
      </c>
      <c r="G16" s="5">
        <v>33.700000000000003</v>
      </c>
      <c r="H16" s="5" t="s">
        <v>32</v>
      </c>
      <c r="I16" s="5" t="s">
        <v>33</v>
      </c>
      <c r="J16" s="5">
        <v>1</v>
      </c>
      <c r="K16" s="30">
        <v>0.71</v>
      </c>
      <c r="L16" s="5"/>
      <c r="M16" s="5">
        <v>2</v>
      </c>
      <c r="N16" s="5">
        <v>19</v>
      </c>
      <c r="O16" s="5"/>
      <c r="P16" s="8">
        <f>17697*K16/18*M16</f>
        <v>1396.0966666666666</v>
      </c>
      <c r="Q16" s="8">
        <f>17697*K16/18*N16</f>
        <v>13262.918333333333</v>
      </c>
      <c r="R16" s="31">
        <f t="shared" ref="R16:R27" si="0">P16+Q16</f>
        <v>14659.014999999999</v>
      </c>
      <c r="S16" s="31">
        <f>R16*10/100</f>
        <v>1465.9014999999999</v>
      </c>
      <c r="T16" s="32"/>
      <c r="U16" s="33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>
        <f>S16+X16+Z16+AE16+AD16+AC16+AB16+V16</f>
        <v>1465.9014999999999</v>
      </c>
      <c r="AG16" s="33">
        <f>R16+AF16</f>
        <v>16124.916499999999</v>
      </c>
      <c r="AH16" s="1"/>
      <c r="AI16" s="2"/>
      <c r="AJ16" s="55"/>
      <c r="AK16" s="55"/>
      <c r="AL16" s="55"/>
      <c r="AM16" s="55"/>
    </row>
    <row r="17" spans="1:39" ht="19.5" customHeight="1">
      <c r="A17" s="11"/>
      <c r="B17" s="27"/>
      <c r="C17" s="34" t="s">
        <v>80</v>
      </c>
      <c r="D17" s="34"/>
      <c r="E17" s="34"/>
      <c r="F17" s="35"/>
      <c r="G17" s="35"/>
      <c r="H17" s="35"/>
      <c r="I17" s="35"/>
      <c r="J17" s="35"/>
      <c r="K17" s="35"/>
      <c r="L17" s="35"/>
      <c r="M17" s="50">
        <f>SUM(M15:M16)</f>
        <v>10.5</v>
      </c>
      <c r="N17" s="50">
        <f t="shared" ref="N17:AI17" si="1">SUM(N15:N16)</f>
        <v>34.5</v>
      </c>
      <c r="O17" s="50">
        <f t="shared" si="1"/>
        <v>0</v>
      </c>
      <c r="P17" s="38">
        <v>7329</v>
      </c>
      <c r="Q17" s="38">
        <f>SUM(Q15:Q16)</f>
        <v>24082.6675</v>
      </c>
      <c r="R17" s="38">
        <f t="shared" ref="R17:AG17" si="2">SUM(R15:R16)</f>
        <v>31412.174999999999</v>
      </c>
      <c r="S17" s="38">
        <f t="shared" si="2"/>
        <v>3141.2174999999997</v>
      </c>
      <c r="T17" s="38">
        <f t="shared" si="2"/>
        <v>0</v>
      </c>
      <c r="U17" s="38">
        <f t="shared" si="2"/>
        <v>0</v>
      </c>
      <c r="V17" s="38">
        <f t="shared" si="2"/>
        <v>0</v>
      </c>
      <c r="W17" s="38">
        <f t="shared" si="2"/>
        <v>0</v>
      </c>
      <c r="X17" s="38">
        <f t="shared" si="2"/>
        <v>0</v>
      </c>
      <c r="Y17" s="38">
        <f t="shared" si="2"/>
        <v>0</v>
      </c>
      <c r="Z17" s="38">
        <f t="shared" si="2"/>
        <v>0</v>
      </c>
      <c r="AA17" s="38">
        <f t="shared" si="2"/>
        <v>0</v>
      </c>
      <c r="AB17" s="38">
        <f t="shared" si="2"/>
        <v>0</v>
      </c>
      <c r="AC17" s="38">
        <f t="shared" si="2"/>
        <v>0</v>
      </c>
      <c r="AD17" s="38">
        <f t="shared" si="2"/>
        <v>0</v>
      </c>
      <c r="AE17" s="38">
        <f t="shared" si="2"/>
        <v>0</v>
      </c>
      <c r="AF17" s="38">
        <f t="shared" si="2"/>
        <v>3141.2174999999997</v>
      </c>
      <c r="AG17" s="38">
        <f t="shared" si="2"/>
        <v>34553.392500000002</v>
      </c>
      <c r="AH17" s="50">
        <f t="shared" si="1"/>
        <v>0</v>
      </c>
      <c r="AI17" s="50">
        <f t="shared" si="1"/>
        <v>0</v>
      </c>
      <c r="AJ17" s="55"/>
      <c r="AK17" s="55"/>
      <c r="AL17" s="55"/>
      <c r="AM17" s="55"/>
    </row>
    <row r="18" spans="1:39" ht="14.25" customHeight="1">
      <c r="A18" s="11"/>
      <c r="B18" s="27"/>
      <c r="C18" s="34"/>
      <c r="D18" s="34"/>
      <c r="E18" s="34"/>
      <c r="F18" s="35"/>
      <c r="G18" s="35"/>
      <c r="H18" s="35"/>
      <c r="I18" s="35"/>
      <c r="J18" s="35"/>
      <c r="K18" s="35"/>
      <c r="L18" s="35"/>
      <c r="M18" s="36"/>
      <c r="N18" s="37"/>
      <c r="O18" s="36"/>
      <c r="P18" s="38"/>
      <c r="Q18" s="38"/>
      <c r="R18" s="39"/>
      <c r="S18" s="39"/>
      <c r="T18" s="38"/>
      <c r="U18" s="40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40"/>
      <c r="AH18" s="41"/>
      <c r="AI18" s="42"/>
      <c r="AJ18" s="55"/>
      <c r="AK18" s="55"/>
      <c r="AL18" s="55"/>
      <c r="AM18" s="55"/>
    </row>
    <row r="19" spans="1:39" ht="20.25" customHeight="1">
      <c r="A19" s="11"/>
      <c r="B19" s="27">
        <v>3</v>
      </c>
      <c r="C19" s="6" t="s">
        <v>81</v>
      </c>
      <c r="D19" s="28" t="s">
        <v>36</v>
      </c>
      <c r="E19" s="6" t="s">
        <v>31</v>
      </c>
      <c r="F19" s="5">
        <v>1</v>
      </c>
      <c r="G19" s="5">
        <v>16.399999999999999</v>
      </c>
      <c r="H19" s="5" t="s">
        <v>32</v>
      </c>
      <c r="I19" s="5" t="s">
        <v>33</v>
      </c>
      <c r="J19" s="5">
        <v>2</v>
      </c>
      <c r="K19" s="30">
        <v>0.87</v>
      </c>
      <c r="L19" s="5"/>
      <c r="M19" s="5">
        <v>2</v>
      </c>
      <c r="N19" s="5">
        <v>10</v>
      </c>
      <c r="O19" s="5"/>
      <c r="P19" s="8">
        <f>17697*K19/18*M19</f>
        <v>1710.71</v>
      </c>
      <c r="Q19" s="8">
        <f>17697*K19/18*N19</f>
        <v>8553.5499999999993</v>
      </c>
      <c r="R19" s="31">
        <v>10265</v>
      </c>
      <c r="S19" s="31">
        <f>R19*10/100</f>
        <v>1026.5</v>
      </c>
      <c r="T19" s="32"/>
      <c r="U19" s="33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>
        <v>1027</v>
      </c>
      <c r="AG19" s="33">
        <f t="shared" ref="AG19:AG27" si="3">R19+AF19</f>
        <v>11292</v>
      </c>
      <c r="AH19" s="1"/>
      <c r="AI19" s="2"/>
      <c r="AJ19" s="55"/>
      <c r="AK19" s="55"/>
      <c r="AL19" s="55"/>
      <c r="AM19" s="55"/>
    </row>
    <row r="20" spans="1:39" ht="16.5" customHeight="1">
      <c r="A20" s="11"/>
      <c r="B20" s="27">
        <v>4</v>
      </c>
      <c r="C20" s="28" t="s">
        <v>60</v>
      </c>
      <c r="D20" s="28" t="s">
        <v>36</v>
      </c>
      <c r="E20" s="28" t="s">
        <v>31</v>
      </c>
      <c r="F20" s="5">
        <v>1</v>
      </c>
      <c r="G20" s="5">
        <v>23.7</v>
      </c>
      <c r="H20" s="5" t="s">
        <v>32</v>
      </c>
      <c r="I20" s="5" t="s">
        <v>33</v>
      </c>
      <c r="J20" s="5">
        <v>2</v>
      </c>
      <c r="K20" s="30">
        <v>0.89</v>
      </c>
      <c r="L20" s="5"/>
      <c r="M20" s="5"/>
      <c r="N20" s="5">
        <v>25</v>
      </c>
      <c r="O20" s="5"/>
      <c r="P20" s="8">
        <f t="shared" ref="P20:P27" si="4">17697*K20/18*M20</f>
        <v>0</v>
      </c>
      <c r="Q20" s="8">
        <f t="shared" ref="Q20:Q27" si="5">17697*K20/18*N20</f>
        <v>21875.458333333332</v>
      </c>
      <c r="R20" s="31">
        <f t="shared" si="0"/>
        <v>21875.458333333332</v>
      </c>
      <c r="S20" s="31">
        <f t="shared" ref="S20:S27" si="6">R20*10/100</f>
        <v>2187.5458333333331</v>
      </c>
      <c r="T20" s="32"/>
      <c r="U20" s="33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>
        <f t="shared" ref="AF20:AF48" si="7">S20+X20+Z20+AE20+AD20+AC20+AB20+V20</f>
        <v>2187.5458333333331</v>
      </c>
      <c r="AG20" s="33">
        <f t="shared" si="3"/>
        <v>24063.004166666666</v>
      </c>
      <c r="AH20" s="1"/>
      <c r="AI20" s="2"/>
      <c r="AJ20" s="55"/>
      <c r="AK20" s="55"/>
      <c r="AL20" s="55"/>
      <c r="AM20" s="55"/>
    </row>
    <row r="21" spans="1:39" ht="15" customHeight="1">
      <c r="A21" s="11"/>
      <c r="B21" s="27">
        <v>5</v>
      </c>
      <c r="C21" s="28" t="s">
        <v>61</v>
      </c>
      <c r="D21" s="28" t="s">
        <v>34</v>
      </c>
      <c r="E21" s="6" t="s">
        <v>31</v>
      </c>
      <c r="F21" s="5">
        <v>1</v>
      </c>
      <c r="G21" s="5">
        <v>24</v>
      </c>
      <c r="H21" s="5" t="s">
        <v>32</v>
      </c>
      <c r="I21" s="5" t="s">
        <v>33</v>
      </c>
      <c r="J21" s="5">
        <v>2</v>
      </c>
      <c r="K21" s="30">
        <v>0.89</v>
      </c>
      <c r="L21" s="5"/>
      <c r="M21" s="5">
        <v>3</v>
      </c>
      <c r="N21" s="5">
        <v>15</v>
      </c>
      <c r="O21" s="5"/>
      <c r="P21" s="8">
        <f t="shared" si="4"/>
        <v>2625.0549999999998</v>
      </c>
      <c r="Q21" s="8">
        <f t="shared" si="5"/>
        <v>13125.275</v>
      </c>
      <c r="R21" s="31">
        <f t="shared" si="0"/>
        <v>15750.33</v>
      </c>
      <c r="S21" s="31">
        <f t="shared" si="6"/>
        <v>1575.0329999999999</v>
      </c>
      <c r="T21" s="32"/>
      <c r="U21" s="33"/>
      <c r="V21" s="8"/>
      <c r="W21" s="8"/>
      <c r="X21" s="8"/>
      <c r="Y21" s="8"/>
      <c r="Z21" s="8"/>
      <c r="AA21" s="8">
        <v>18</v>
      </c>
      <c r="AB21" s="8">
        <v>11025</v>
      </c>
      <c r="AC21" s="8"/>
      <c r="AD21" s="8"/>
      <c r="AE21" s="8"/>
      <c r="AF21" s="8">
        <f t="shared" si="7"/>
        <v>12600.032999999999</v>
      </c>
      <c r="AG21" s="33">
        <f t="shared" si="3"/>
        <v>28350.362999999998</v>
      </c>
      <c r="AH21" s="1"/>
      <c r="AI21" s="2"/>
      <c r="AJ21" s="55"/>
      <c r="AK21" s="55"/>
      <c r="AL21" s="55"/>
      <c r="AM21" s="55"/>
    </row>
    <row r="22" spans="1:39" ht="18.75" customHeight="1">
      <c r="A22" s="11"/>
      <c r="B22" s="27">
        <v>6</v>
      </c>
      <c r="C22" s="6" t="s">
        <v>62</v>
      </c>
      <c r="D22" s="6" t="s">
        <v>58</v>
      </c>
      <c r="E22" s="6" t="s">
        <v>31</v>
      </c>
      <c r="F22" s="5">
        <v>1</v>
      </c>
      <c r="G22" s="5">
        <v>29.7</v>
      </c>
      <c r="H22" s="5" t="s">
        <v>32</v>
      </c>
      <c r="I22" s="5" t="s">
        <v>33</v>
      </c>
      <c r="J22" s="5">
        <v>2</v>
      </c>
      <c r="K22" s="30">
        <v>0.9</v>
      </c>
      <c r="L22" s="5"/>
      <c r="M22" s="5"/>
      <c r="N22" s="5">
        <v>27</v>
      </c>
      <c r="O22" s="5"/>
      <c r="P22" s="8">
        <f t="shared" si="4"/>
        <v>0</v>
      </c>
      <c r="Q22" s="8">
        <f t="shared" si="5"/>
        <v>23890.95</v>
      </c>
      <c r="R22" s="31">
        <f t="shared" si="0"/>
        <v>23890.95</v>
      </c>
      <c r="S22" s="31">
        <f t="shared" si="6"/>
        <v>2389.0949999999998</v>
      </c>
      <c r="T22" s="32"/>
      <c r="U22" s="33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>
        <f t="shared" si="7"/>
        <v>2389.0949999999998</v>
      </c>
      <c r="AG22" s="33">
        <f t="shared" si="3"/>
        <v>26280.045000000002</v>
      </c>
      <c r="AH22" s="1"/>
      <c r="AI22" s="2"/>
      <c r="AJ22" s="55"/>
      <c r="AK22" s="55"/>
      <c r="AL22" s="55"/>
      <c r="AM22" s="55"/>
    </row>
    <row r="23" spans="1:39" ht="17.25" customHeight="1">
      <c r="A23" s="11"/>
      <c r="B23" s="27">
        <v>7</v>
      </c>
      <c r="C23" s="6" t="s">
        <v>47</v>
      </c>
      <c r="D23" s="6" t="s">
        <v>35</v>
      </c>
      <c r="E23" s="6" t="s">
        <v>31</v>
      </c>
      <c r="F23" s="5">
        <v>1</v>
      </c>
      <c r="G23" s="5">
        <v>19.899999999999999</v>
      </c>
      <c r="H23" s="5" t="s">
        <v>32</v>
      </c>
      <c r="I23" s="5" t="s">
        <v>33</v>
      </c>
      <c r="J23" s="5">
        <v>2</v>
      </c>
      <c r="K23" s="30">
        <v>0.87</v>
      </c>
      <c r="L23" s="5"/>
      <c r="M23" s="5">
        <v>4</v>
      </c>
      <c r="N23" s="5">
        <v>5</v>
      </c>
      <c r="O23" s="5"/>
      <c r="P23" s="8">
        <f t="shared" si="4"/>
        <v>3421.42</v>
      </c>
      <c r="Q23" s="8">
        <f t="shared" si="5"/>
        <v>4276.7749999999996</v>
      </c>
      <c r="R23" s="31">
        <f t="shared" si="0"/>
        <v>7698.1949999999997</v>
      </c>
      <c r="S23" s="31">
        <f t="shared" si="6"/>
        <v>769.81949999999995</v>
      </c>
      <c r="T23" s="32"/>
      <c r="U23" s="33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>
        <f t="shared" si="7"/>
        <v>769.81949999999995</v>
      </c>
      <c r="AG23" s="33">
        <f t="shared" si="3"/>
        <v>8468.0144999999993</v>
      </c>
      <c r="AH23" s="1"/>
      <c r="AI23" s="2"/>
      <c r="AJ23" s="55"/>
      <c r="AK23" s="55"/>
      <c r="AL23" s="55"/>
      <c r="AM23" s="55"/>
    </row>
    <row r="24" spans="1:39" ht="17.25" customHeight="1">
      <c r="A24" s="11"/>
      <c r="B24" s="27">
        <v>8</v>
      </c>
      <c r="C24" s="6" t="s">
        <v>37</v>
      </c>
      <c r="D24" s="28" t="s">
        <v>38</v>
      </c>
      <c r="E24" s="6" t="s">
        <v>31</v>
      </c>
      <c r="F24" s="5">
        <v>1</v>
      </c>
      <c r="G24" s="5">
        <v>30.7</v>
      </c>
      <c r="H24" s="5" t="s">
        <v>32</v>
      </c>
      <c r="I24" s="5" t="s">
        <v>33</v>
      </c>
      <c r="J24" s="5">
        <v>2</v>
      </c>
      <c r="K24" s="30">
        <v>0.9</v>
      </c>
      <c r="L24" s="5"/>
      <c r="M24" s="5">
        <v>6</v>
      </c>
      <c r="N24" s="5">
        <v>13</v>
      </c>
      <c r="O24" s="5"/>
      <c r="P24" s="8">
        <f t="shared" si="4"/>
        <v>5309.1</v>
      </c>
      <c r="Q24" s="8">
        <f t="shared" si="5"/>
        <v>11503.050000000001</v>
      </c>
      <c r="R24" s="31">
        <f t="shared" si="0"/>
        <v>16812.150000000001</v>
      </c>
      <c r="S24" s="31">
        <f t="shared" si="6"/>
        <v>1681.2149999999999</v>
      </c>
      <c r="T24" s="32"/>
      <c r="U24" s="33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>
        <f t="shared" si="7"/>
        <v>1681.2149999999999</v>
      </c>
      <c r="AG24" s="33">
        <f t="shared" si="3"/>
        <v>18493.365000000002</v>
      </c>
      <c r="AH24" s="1"/>
      <c r="AI24" s="2"/>
      <c r="AJ24" s="55"/>
      <c r="AK24" s="55"/>
      <c r="AL24" s="55"/>
      <c r="AM24" s="55"/>
    </row>
    <row r="25" spans="1:39" ht="18.75" customHeight="1">
      <c r="A25" s="11"/>
      <c r="B25" s="27">
        <v>9</v>
      </c>
      <c r="C25" s="28" t="s">
        <v>40</v>
      </c>
      <c r="D25" s="28" t="s">
        <v>63</v>
      </c>
      <c r="E25" s="28" t="s">
        <v>31</v>
      </c>
      <c r="F25" s="5">
        <v>1</v>
      </c>
      <c r="G25" s="5">
        <v>37</v>
      </c>
      <c r="H25" s="5" t="s">
        <v>32</v>
      </c>
      <c r="I25" s="5" t="s">
        <v>33</v>
      </c>
      <c r="J25" s="5">
        <v>2</v>
      </c>
      <c r="K25" s="30">
        <v>0.9</v>
      </c>
      <c r="L25" s="5"/>
      <c r="M25" s="5">
        <v>4</v>
      </c>
      <c r="N25" s="5">
        <v>20</v>
      </c>
      <c r="O25" s="5"/>
      <c r="P25" s="8">
        <f t="shared" si="4"/>
        <v>3539.4</v>
      </c>
      <c r="Q25" s="8">
        <f t="shared" si="5"/>
        <v>17697</v>
      </c>
      <c r="R25" s="31">
        <f t="shared" si="0"/>
        <v>21236.400000000001</v>
      </c>
      <c r="S25" s="31">
        <f t="shared" si="6"/>
        <v>2123.64</v>
      </c>
      <c r="T25" s="32"/>
      <c r="U25" s="33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>
        <f t="shared" si="7"/>
        <v>2123.64</v>
      </c>
      <c r="AG25" s="33">
        <f t="shared" si="3"/>
        <v>23360.04</v>
      </c>
      <c r="AH25" s="1"/>
      <c r="AI25" s="2"/>
      <c r="AJ25" s="55"/>
      <c r="AK25" s="55"/>
      <c r="AL25" s="55"/>
      <c r="AM25" s="55"/>
    </row>
    <row r="26" spans="1:39" ht="18" customHeight="1">
      <c r="A26" s="11"/>
      <c r="B26" s="27">
        <v>10</v>
      </c>
      <c r="C26" s="28" t="s">
        <v>46</v>
      </c>
      <c r="D26" s="28" t="s">
        <v>35</v>
      </c>
      <c r="E26" s="28" t="s">
        <v>31</v>
      </c>
      <c r="F26" s="5">
        <v>1</v>
      </c>
      <c r="G26" s="5">
        <v>18</v>
      </c>
      <c r="H26" s="5" t="s">
        <v>32</v>
      </c>
      <c r="I26" s="5" t="s">
        <v>33</v>
      </c>
      <c r="J26" s="5">
        <v>2</v>
      </c>
      <c r="K26" s="30">
        <v>0.87</v>
      </c>
      <c r="L26" s="5"/>
      <c r="M26" s="5"/>
      <c r="N26" s="5">
        <v>26.5</v>
      </c>
      <c r="O26" s="5"/>
      <c r="P26" s="8">
        <f t="shared" si="4"/>
        <v>0</v>
      </c>
      <c r="Q26" s="8">
        <f t="shared" si="5"/>
        <v>22666.907500000001</v>
      </c>
      <c r="R26" s="31">
        <f t="shared" si="0"/>
        <v>22666.907500000001</v>
      </c>
      <c r="S26" s="31">
        <f t="shared" si="6"/>
        <v>2266.6907500000002</v>
      </c>
      <c r="T26" s="32"/>
      <c r="U26" s="33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>
        <f t="shared" si="7"/>
        <v>2266.6907500000002</v>
      </c>
      <c r="AG26" s="33">
        <f t="shared" si="3"/>
        <v>24933.598250000003</v>
      </c>
      <c r="AH26" s="1"/>
      <c r="AI26" s="2"/>
      <c r="AJ26" s="55"/>
      <c r="AK26" s="55"/>
      <c r="AL26" s="55"/>
      <c r="AM26" s="55"/>
    </row>
    <row r="27" spans="1:39">
      <c r="A27" s="11"/>
      <c r="B27" s="27">
        <v>11</v>
      </c>
      <c r="C27" s="6" t="s">
        <v>65</v>
      </c>
      <c r="D27" s="6" t="s">
        <v>82</v>
      </c>
      <c r="E27" s="6" t="s">
        <v>31</v>
      </c>
      <c r="F27" s="5">
        <v>1</v>
      </c>
      <c r="G27" s="5">
        <v>24.7</v>
      </c>
      <c r="H27" s="5" t="s">
        <v>32</v>
      </c>
      <c r="I27" s="5" t="s">
        <v>33</v>
      </c>
      <c r="J27" s="5">
        <v>2</v>
      </c>
      <c r="K27" s="30">
        <v>0.89</v>
      </c>
      <c r="L27" s="5"/>
      <c r="M27" s="5">
        <v>2</v>
      </c>
      <c r="N27" s="5">
        <v>16</v>
      </c>
      <c r="O27" s="5"/>
      <c r="P27" s="8">
        <f t="shared" si="4"/>
        <v>1750.0366666666666</v>
      </c>
      <c r="Q27" s="8">
        <f t="shared" si="5"/>
        <v>14000.293333333333</v>
      </c>
      <c r="R27" s="31">
        <f t="shared" si="0"/>
        <v>15750.33</v>
      </c>
      <c r="S27" s="31">
        <f t="shared" si="6"/>
        <v>1575.0329999999999</v>
      </c>
      <c r="T27" s="32"/>
      <c r="U27" s="33"/>
      <c r="V27" s="8"/>
      <c r="W27" s="8"/>
      <c r="X27" s="8"/>
      <c r="Y27" s="8">
        <v>18</v>
      </c>
      <c r="Z27" s="8">
        <v>4725</v>
      </c>
      <c r="AA27" s="8"/>
      <c r="AB27" s="8"/>
      <c r="AC27" s="8"/>
      <c r="AD27" s="8"/>
      <c r="AE27" s="8"/>
      <c r="AF27" s="8">
        <f t="shared" si="7"/>
        <v>6300.0329999999994</v>
      </c>
      <c r="AG27" s="33">
        <f t="shared" si="3"/>
        <v>22050.362999999998</v>
      </c>
      <c r="AH27" s="1"/>
      <c r="AI27" s="2"/>
      <c r="AJ27" s="55"/>
      <c r="AK27" s="55"/>
      <c r="AL27" s="55"/>
      <c r="AM27" s="55"/>
    </row>
    <row r="28" spans="1:39" ht="21" customHeight="1">
      <c r="A28" s="11"/>
      <c r="B28" s="27"/>
      <c r="C28" s="34" t="s">
        <v>90</v>
      </c>
      <c r="D28" s="34"/>
      <c r="E28" s="43"/>
      <c r="F28" s="35"/>
      <c r="G28" s="35"/>
      <c r="H28" s="35"/>
      <c r="I28" s="35"/>
      <c r="J28" s="35"/>
      <c r="K28" s="35"/>
      <c r="L28" s="35"/>
      <c r="M28" s="36">
        <f>SUM(M19:M27)</f>
        <v>21</v>
      </c>
      <c r="N28" s="36">
        <f t="shared" ref="N28:AI28" si="8">SUM(N19:N27)</f>
        <v>157.5</v>
      </c>
      <c r="O28" s="38">
        <f t="shared" si="8"/>
        <v>0</v>
      </c>
      <c r="P28" s="38">
        <f>SUM(P19:P27)</f>
        <v>18355.721666666668</v>
      </c>
      <c r="Q28" s="38">
        <f t="shared" ref="Q28:AG28" si="9">SUM(Q19:Q27)</f>
        <v>137589.25916666666</v>
      </c>
      <c r="R28" s="38">
        <v>155945</v>
      </c>
      <c r="S28" s="38">
        <f t="shared" si="9"/>
        <v>15594.572083333331</v>
      </c>
      <c r="T28" s="38">
        <f t="shared" si="9"/>
        <v>0</v>
      </c>
      <c r="U28" s="38">
        <f t="shared" si="9"/>
        <v>0</v>
      </c>
      <c r="V28" s="38">
        <f t="shared" si="9"/>
        <v>0</v>
      </c>
      <c r="W28" s="38">
        <f t="shared" si="9"/>
        <v>0</v>
      </c>
      <c r="X28" s="38">
        <f t="shared" si="9"/>
        <v>0</v>
      </c>
      <c r="Y28" s="38">
        <f t="shared" si="9"/>
        <v>18</v>
      </c>
      <c r="Z28" s="38">
        <f t="shared" si="9"/>
        <v>4725</v>
      </c>
      <c r="AA28" s="38">
        <f t="shared" si="9"/>
        <v>18</v>
      </c>
      <c r="AB28" s="38">
        <f t="shared" si="9"/>
        <v>11025</v>
      </c>
      <c r="AC28" s="38">
        <f t="shared" si="9"/>
        <v>0</v>
      </c>
      <c r="AD28" s="38">
        <f t="shared" si="9"/>
        <v>0</v>
      </c>
      <c r="AE28" s="38">
        <f t="shared" si="9"/>
        <v>0</v>
      </c>
      <c r="AF28" s="38">
        <f t="shared" si="9"/>
        <v>31345.072083333336</v>
      </c>
      <c r="AG28" s="38">
        <v>187290</v>
      </c>
      <c r="AH28" s="36">
        <f t="shared" si="8"/>
        <v>0</v>
      </c>
      <c r="AI28" s="36">
        <f t="shared" si="8"/>
        <v>0</v>
      </c>
      <c r="AJ28" s="55"/>
      <c r="AK28" s="55"/>
      <c r="AL28" s="55"/>
      <c r="AM28" s="55"/>
    </row>
    <row r="29" spans="1:39" ht="21" customHeight="1">
      <c r="A29" s="11"/>
      <c r="B29" s="27"/>
      <c r="C29" s="34"/>
      <c r="D29" s="34"/>
      <c r="E29" s="43"/>
      <c r="F29" s="35"/>
      <c r="G29" s="35"/>
      <c r="H29" s="35"/>
      <c r="I29" s="35"/>
      <c r="J29" s="35"/>
      <c r="K29" s="35"/>
      <c r="L29" s="35"/>
      <c r="M29" s="36"/>
      <c r="N29" s="36"/>
      <c r="O29" s="38"/>
      <c r="P29" s="38"/>
      <c r="Q29" s="38"/>
      <c r="R29" s="39"/>
      <c r="S29" s="39"/>
      <c r="T29" s="38"/>
      <c r="U29" s="40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40"/>
      <c r="AH29" s="15"/>
      <c r="AI29" s="16"/>
      <c r="AJ29" s="55"/>
      <c r="AK29" s="55"/>
      <c r="AL29" s="55"/>
      <c r="AM29" s="55"/>
    </row>
    <row r="30" spans="1:39" ht="18.75" customHeight="1">
      <c r="A30" s="11"/>
      <c r="B30" s="28">
        <v>12</v>
      </c>
      <c r="C30" s="6" t="s">
        <v>64</v>
      </c>
      <c r="D30" s="6" t="s">
        <v>49</v>
      </c>
      <c r="E30" s="6" t="s">
        <v>31</v>
      </c>
      <c r="F30" s="5">
        <v>2</v>
      </c>
      <c r="G30" s="5">
        <v>18</v>
      </c>
      <c r="H30" s="5" t="s">
        <v>32</v>
      </c>
      <c r="I30" s="5" t="s">
        <v>33</v>
      </c>
      <c r="J30" s="5">
        <v>3</v>
      </c>
      <c r="K30" s="30">
        <v>1</v>
      </c>
      <c r="L30" s="5"/>
      <c r="M30" s="5"/>
      <c r="N30" s="5">
        <v>27</v>
      </c>
      <c r="O30" s="5"/>
      <c r="P30" s="8">
        <f t="shared" ref="P30:P42" si="10">17697*K30/18*M30</f>
        <v>0</v>
      </c>
      <c r="Q30" s="8">
        <f t="shared" ref="Q30:Q42" si="11">17697*K30/18*N30</f>
        <v>26545.5</v>
      </c>
      <c r="R30" s="31">
        <f t="shared" ref="R30:R39" si="12">P30+Q30</f>
        <v>26545.5</v>
      </c>
      <c r="S30" s="31">
        <f>R30*10/100</f>
        <v>2654.55</v>
      </c>
      <c r="T30" s="32"/>
      <c r="U30" s="33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>
        <f t="shared" si="7"/>
        <v>2654.55</v>
      </c>
      <c r="AG30" s="33">
        <v>29201</v>
      </c>
      <c r="AH30" s="1"/>
      <c r="AI30" s="2"/>
    </row>
    <row r="31" spans="1:39" ht="18.75" customHeight="1">
      <c r="A31" s="11"/>
      <c r="B31" s="28">
        <v>13</v>
      </c>
      <c r="C31" s="6" t="s">
        <v>76</v>
      </c>
      <c r="D31" s="6" t="s">
        <v>35</v>
      </c>
      <c r="E31" s="6" t="s">
        <v>31</v>
      </c>
      <c r="F31" s="5">
        <v>2</v>
      </c>
      <c r="G31" s="5">
        <v>25</v>
      </c>
      <c r="H31" s="5" t="s">
        <v>32</v>
      </c>
      <c r="I31" s="5" t="s">
        <v>33</v>
      </c>
      <c r="J31" s="5">
        <v>3</v>
      </c>
      <c r="K31" s="30">
        <v>1.03</v>
      </c>
      <c r="L31" s="5"/>
      <c r="M31" s="5">
        <v>7</v>
      </c>
      <c r="N31" s="5">
        <v>18</v>
      </c>
      <c r="O31" s="5"/>
      <c r="P31" s="8">
        <f t="shared" si="10"/>
        <v>7088.6316666666662</v>
      </c>
      <c r="Q31" s="8">
        <f t="shared" si="11"/>
        <v>18227.91</v>
      </c>
      <c r="R31" s="31">
        <f t="shared" si="12"/>
        <v>25316.541666666664</v>
      </c>
      <c r="S31" s="31">
        <f t="shared" ref="S31:S39" si="13">R31*10/100</f>
        <v>2531.6541666666662</v>
      </c>
      <c r="T31" s="32"/>
      <c r="U31" s="33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>
        <f t="shared" si="7"/>
        <v>2531.6541666666662</v>
      </c>
      <c r="AG31" s="33">
        <v>27849</v>
      </c>
      <c r="AH31" s="1"/>
      <c r="AI31" s="2"/>
    </row>
    <row r="32" spans="1:39" ht="17.25" customHeight="1">
      <c r="A32" s="11"/>
      <c r="B32" s="28">
        <v>14</v>
      </c>
      <c r="C32" s="28" t="s">
        <v>41</v>
      </c>
      <c r="D32" s="28" t="s">
        <v>66</v>
      </c>
      <c r="E32" s="28" t="s">
        <v>31</v>
      </c>
      <c r="F32" s="5">
        <v>2</v>
      </c>
      <c r="G32" s="5">
        <v>33</v>
      </c>
      <c r="H32" s="5" t="s">
        <v>32</v>
      </c>
      <c r="I32" s="5" t="s">
        <v>33</v>
      </c>
      <c r="J32" s="5">
        <v>3</v>
      </c>
      <c r="K32" s="30">
        <v>1.03</v>
      </c>
      <c r="L32" s="5"/>
      <c r="M32" s="5">
        <v>4</v>
      </c>
      <c r="N32" s="5">
        <v>11</v>
      </c>
      <c r="O32" s="5"/>
      <c r="P32" s="8">
        <f t="shared" si="10"/>
        <v>4050.6466666666665</v>
      </c>
      <c r="Q32" s="8">
        <f t="shared" si="11"/>
        <v>11139.278333333334</v>
      </c>
      <c r="R32" s="31">
        <f t="shared" si="12"/>
        <v>15189.924999999999</v>
      </c>
      <c r="S32" s="31">
        <f t="shared" si="13"/>
        <v>1518.9925000000001</v>
      </c>
      <c r="T32" s="32"/>
      <c r="U32" s="33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>
        <f t="shared" si="7"/>
        <v>1518.9925000000001</v>
      </c>
      <c r="AG32" s="33">
        <f t="shared" ref="AG31:AG42" si="14">R32+AF32</f>
        <v>16708.9175</v>
      </c>
      <c r="AH32" s="1"/>
      <c r="AI32" s="2"/>
    </row>
    <row r="33" spans="1:35" ht="16.5" customHeight="1">
      <c r="A33" s="11"/>
      <c r="B33" s="28">
        <v>15</v>
      </c>
      <c r="C33" s="6" t="s">
        <v>42</v>
      </c>
      <c r="D33" s="6" t="s">
        <v>67</v>
      </c>
      <c r="E33" s="6" t="s">
        <v>31</v>
      </c>
      <c r="F33" s="5">
        <v>2</v>
      </c>
      <c r="G33" s="5">
        <v>29</v>
      </c>
      <c r="H33" s="5" t="s">
        <v>32</v>
      </c>
      <c r="I33" s="5" t="s">
        <v>33</v>
      </c>
      <c r="J33" s="5">
        <v>3</v>
      </c>
      <c r="K33" s="30">
        <v>1.03</v>
      </c>
      <c r="L33" s="5"/>
      <c r="M33" s="5">
        <v>2</v>
      </c>
      <c r="N33" s="5">
        <v>10</v>
      </c>
      <c r="O33" s="5"/>
      <c r="P33" s="8">
        <f t="shared" si="10"/>
        <v>2025.3233333333333</v>
      </c>
      <c r="Q33" s="8">
        <f t="shared" si="11"/>
        <v>10126.616666666667</v>
      </c>
      <c r="R33" s="31">
        <f t="shared" si="12"/>
        <v>12151.94</v>
      </c>
      <c r="S33" s="31">
        <f t="shared" si="13"/>
        <v>1215.1940000000002</v>
      </c>
      <c r="T33" s="32"/>
      <c r="U33" s="33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>
        <f t="shared" si="7"/>
        <v>1215.1940000000002</v>
      </c>
      <c r="AG33" s="33">
        <f t="shared" si="14"/>
        <v>13367.134</v>
      </c>
      <c r="AH33" s="1"/>
      <c r="AI33" s="2"/>
    </row>
    <row r="34" spans="1:35" ht="15" customHeight="1">
      <c r="A34" s="11"/>
      <c r="B34" s="28">
        <v>16</v>
      </c>
      <c r="C34" s="28" t="s">
        <v>43</v>
      </c>
      <c r="D34" s="28" t="s">
        <v>67</v>
      </c>
      <c r="E34" s="28" t="s">
        <v>31</v>
      </c>
      <c r="F34" s="5">
        <v>2</v>
      </c>
      <c r="G34" s="5">
        <v>23.1</v>
      </c>
      <c r="H34" s="5" t="s">
        <v>32</v>
      </c>
      <c r="I34" s="5" t="s">
        <v>33</v>
      </c>
      <c r="J34" s="5">
        <v>3</v>
      </c>
      <c r="K34" s="30">
        <v>1.02</v>
      </c>
      <c r="L34" s="5"/>
      <c r="M34" s="5">
        <v>1</v>
      </c>
      <c r="N34" s="5">
        <v>19</v>
      </c>
      <c r="O34" s="5"/>
      <c r="P34" s="8">
        <f t="shared" si="10"/>
        <v>1002.8299999999999</v>
      </c>
      <c r="Q34" s="8">
        <f t="shared" si="11"/>
        <v>19053.769999999997</v>
      </c>
      <c r="R34" s="31">
        <f t="shared" si="12"/>
        <v>20056.599999999999</v>
      </c>
      <c r="S34" s="31">
        <f t="shared" si="13"/>
        <v>2005.66</v>
      </c>
      <c r="T34" s="32"/>
      <c r="U34" s="33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>
        <f t="shared" si="7"/>
        <v>2005.66</v>
      </c>
      <c r="AG34" s="33">
        <v>22063</v>
      </c>
      <c r="AH34" s="1"/>
      <c r="AI34" s="2"/>
    </row>
    <row r="35" spans="1:35" ht="17.25" customHeight="1">
      <c r="A35" s="11"/>
      <c r="B35" s="28">
        <v>17</v>
      </c>
      <c r="C35" s="28" t="s">
        <v>44</v>
      </c>
      <c r="D35" s="28" t="s">
        <v>68</v>
      </c>
      <c r="E35" s="28" t="s">
        <v>31</v>
      </c>
      <c r="F35" s="5">
        <v>2</v>
      </c>
      <c r="G35" s="5">
        <v>23.7</v>
      </c>
      <c r="H35" s="5" t="s">
        <v>32</v>
      </c>
      <c r="I35" s="5" t="s">
        <v>33</v>
      </c>
      <c r="J35" s="5">
        <v>3</v>
      </c>
      <c r="K35" s="30">
        <v>1.02</v>
      </c>
      <c r="L35" s="5"/>
      <c r="M35" s="5"/>
      <c r="N35" s="5">
        <v>27</v>
      </c>
      <c r="O35" s="5"/>
      <c r="P35" s="8">
        <f t="shared" si="10"/>
        <v>0</v>
      </c>
      <c r="Q35" s="8">
        <f t="shared" si="11"/>
        <v>27076.409999999996</v>
      </c>
      <c r="R35" s="31">
        <f t="shared" si="12"/>
        <v>27076.409999999996</v>
      </c>
      <c r="S35" s="31">
        <f t="shared" si="13"/>
        <v>2707.6409999999996</v>
      </c>
      <c r="T35" s="32"/>
      <c r="U35" s="33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>
        <f t="shared" si="7"/>
        <v>2707.6409999999996</v>
      </c>
      <c r="AG35" s="33">
        <f t="shared" si="14"/>
        <v>29784.050999999996</v>
      </c>
      <c r="AH35" s="1"/>
      <c r="AI35" s="2"/>
    </row>
    <row r="36" spans="1:35" ht="17.25" customHeight="1">
      <c r="A36" s="11"/>
      <c r="B36" s="28">
        <v>18</v>
      </c>
      <c r="C36" s="28" t="s">
        <v>48</v>
      </c>
      <c r="D36" s="28" t="s">
        <v>49</v>
      </c>
      <c r="E36" s="28" t="s">
        <v>31</v>
      </c>
      <c r="F36" s="5">
        <v>2</v>
      </c>
      <c r="G36" s="5">
        <v>10</v>
      </c>
      <c r="H36" s="5" t="s">
        <v>32</v>
      </c>
      <c r="I36" s="5" t="s">
        <v>33</v>
      </c>
      <c r="J36" s="5">
        <v>3</v>
      </c>
      <c r="K36" s="30">
        <v>0.96</v>
      </c>
      <c r="L36" s="5"/>
      <c r="M36" s="5">
        <v>2</v>
      </c>
      <c r="N36" s="5">
        <v>15.5</v>
      </c>
      <c r="O36" s="5"/>
      <c r="P36" s="8">
        <f t="shared" si="10"/>
        <v>1887.6799999999998</v>
      </c>
      <c r="Q36" s="8">
        <f t="shared" si="11"/>
        <v>14629.519999999999</v>
      </c>
      <c r="R36" s="31">
        <v>16518</v>
      </c>
      <c r="S36" s="31">
        <f t="shared" si="13"/>
        <v>1651.8</v>
      </c>
      <c r="T36" s="32"/>
      <c r="U36" s="33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>
        <f t="shared" si="7"/>
        <v>1651.8</v>
      </c>
      <c r="AG36" s="33">
        <f t="shared" si="14"/>
        <v>18169.8</v>
      </c>
      <c r="AH36" s="1"/>
      <c r="AI36" s="2"/>
    </row>
    <row r="37" spans="1:35" ht="15.75" customHeight="1">
      <c r="A37" s="11"/>
      <c r="B37" s="28">
        <v>19</v>
      </c>
      <c r="C37" s="6" t="s">
        <v>45</v>
      </c>
      <c r="D37" s="6" t="s">
        <v>69</v>
      </c>
      <c r="E37" s="6" t="s">
        <v>31</v>
      </c>
      <c r="F37" s="5">
        <v>2</v>
      </c>
      <c r="G37" s="5">
        <v>19</v>
      </c>
      <c r="H37" s="5" t="s">
        <v>32</v>
      </c>
      <c r="I37" s="5" t="s">
        <v>33</v>
      </c>
      <c r="J37" s="5">
        <v>3</v>
      </c>
      <c r="K37" s="30">
        <v>1</v>
      </c>
      <c r="L37" s="5"/>
      <c r="M37" s="5">
        <v>1</v>
      </c>
      <c r="N37" s="5">
        <v>22</v>
      </c>
      <c r="O37" s="5"/>
      <c r="P37" s="8">
        <f t="shared" si="10"/>
        <v>983.16666666666663</v>
      </c>
      <c r="Q37" s="8">
        <f t="shared" si="11"/>
        <v>21629.666666666664</v>
      </c>
      <c r="R37" s="31">
        <f t="shared" si="12"/>
        <v>22612.833333333332</v>
      </c>
      <c r="S37" s="31">
        <f t="shared" si="13"/>
        <v>2261.2833333333333</v>
      </c>
      <c r="T37" s="32"/>
      <c r="U37" s="33"/>
      <c r="V37" s="8"/>
      <c r="W37" s="7"/>
      <c r="X37" s="8"/>
      <c r="Y37" s="8"/>
      <c r="Z37" s="8"/>
      <c r="AA37" s="8"/>
      <c r="AB37" s="8"/>
      <c r="AC37" s="8"/>
      <c r="AD37" s="8"/>
      <c r="AE37" s="8"/>
      <c r="AF37" s="8">
        <f t="shared" si="7"/>
        <v>2261.2833333333333</v>
      </c>
      <c r="AG37" s="33">
        <f t="shared" si="14"/>
        <v>24874.116666666665</v>
      </c>
      <c r="AH37" s="1"/>
      <c r="AI37" s="2"/>
    </row>
    <row r="38" spans="1:35" ht="17.25" customHeight="1">
      <c r="A38" s="11"/>
      <c r="B38" s="28">
        <v>20</v>
      </c>
      <c r="C38" s="6" t="s">
        <v>70</v>
      </c>
      <c r="D38" s="6" t="s">
        <v>39</v>
      </c>
      <c r="E38" s="6" t="s">
        <v>31</v>
      </c>
      <c r="F38" s="5">
        <v>2</v>
      </c>
      <c r="G38" s="5">
        <v>18</v>
      </c>
      <c r="H38" s="5" t="s">
        <v>32</v>
      </c>
      <c r="I38" s="5" t="s">
        <v>33</v>
      </c>
      <c r="J38" s="5">
        <v>3</v>
      </c>
      <c r="K38" s="30">
        <v>1</v>
      </c>
      <c r="L38" s="5"/>
      <c r="M38" s="5">
        <v>5.5</v>
      </c>
      <c r="N38" s="5">
        <v>20.5</v>
      </c>
      <c r="O38" s="5"/>
      <c r="P38" s="8">
        <f t="shared" si="10"/>
        <v>5407.4166666666661</v>
      </c>
      <c r="Q38" s="8">
        <f t="shared" si="11"/>
        <v>20154.916666666664</v>
      </c>
      <c r="R38" s="31">
        <f t="shared" si="12"/>
        <v>25562.333333333328</v>
      </c>
      <c r="S38" s="31">
        <f t="shared" si="13"/>
        <v>2556.2333333333327</v>
      </c>
      <c r="T38" s="32"/>
      <c r="U38" s="51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>
        <f t="shared" si="7"/>
        <v>2556.2333333333327</v>
      </c>
      <c r="AG38" s="33">
        <v>28118</v>
      </c>
      <c r="AH38" s="1"/>
      <c r="AI38" s="2"/>
    </row>
    <row r="39" spans="1:35" ht="17.25" customHeight="1">
      <c r="A39" s="11"/>
      <c r="B39" s="28">
        <v>21</v>
      </c>
      <c r="C39" s="6" t="s">
        <v>71</v>
      </c>
      <c r="D39" s="6" t="s">
        <v>72</v>
      </c>
      <c r="E39" s="6" t="s">
        <v>31</v>
      </c>
      <c r="F39" s="5">
        <v>2</v>
      </c>
      <c r="G39" s="5">
        <v>33</v>
      </c>
      <c r="H39" s="5" t="s">
        <v>32</v>
      </c>
      <c r="I39" s="5" t="s">
        <v>33</v>
      </c>
      <c r="J39" s="5">
        <v>3</v>
      </c>
      <c r="K39" s="30">
        <v>1.03</v>
      </c>
      <c r="L39" s="5"/>
      <c r="M39" s="5">
        <v>8</v>
      </c>
      <c r="N39" s="5">
        <v>13</v>
      </c>
      <c r="O39" s="5"/>
      <c r="P39" s="8">
        <f t="shared" si="10"/>
        <v>8101.2933333333331</v>
      </c>
      <c r="Q39" s="8">
        <f t="shared" si="11"/>
        <v>13164.601666666666</v>
      </c>
      <c r="R39" s="31">
        <f t="shared" si="12"/>
        <v>21265.894999999997</v>
      </c>
      <c r="S39" s="31">
        <f t="shared" si="13"/>
        <v>2126.5894999999996</v>
      </c>
      <c r="T39" s="32"/>
      <c r="U39" s="33"/>
      <c r="V39" s="8"/>
      <c r="W39" s="9"/>
      <c r="X39" s="8"/>
      <c r="Y39" s="8"/>
      <c r="Z39" s="8"/>
      <c r="AA39" s="8"/>
      <c r="AB39" s="8"/>
      <c r="AC39" s="8"/>
      <c r="AD39" s="8"/>
      <c r="AE39" s="8"/>
      <c r="AF39" s="8">
        <f t="shared" si="7"/>
        <v>2126.5894999999996</v>
      </c>
      <c r="AG39" s="33">
        <v>23393</v>
      </c>
      <c r="AH39" s="1"/>
      <c r="AI39" s="2"/>
    </row>
    <row r="40" spans="1:35" ht="17.25" customHeight="1">
      <c r="A40" s="11"/>
      <c r="B40" s="28">
        <v>22</v>
      </c>
      <c r="C40" s="6" t="s">
        <v>75</v>
      </c>
      <c r="D40" s="6" t="s">
        <v>67</v>
      </c>
      <c r="E40" s="6" t="s">
        <v>31</v>
      </c>
      <c r="F40" s="5">
        <v>2</v>
      </c>
      <c r="G40" s="5">
        <v>31</v>
      </c>
      <c r="H40" s="5" t="s">
        <v>32</v>
      </c>
      <c r="I40" s="5" t="s">
        <v>33</v>
      </c>
      <c r="J40" s="5">
        <v>3</v>
      </c>
      <c r="K40" s="30">
        <v>1.03</v>
      </c>
      <c r="L40" s="5"/>
      <c r="M40" s="5"/>
      <c r="N40" s="5">
        <v>9</v>
      </c>
      <c r="O40" s="5"/>
      <c r="P40" s="8">
        <f t="shared" si="10"/>
        <v>0</v>
      </c>
      <c r="Q40" s="8">
        <f t="shared" si="11"/>
        <v>9113.9549999999999</v>
      </c>
      <c r="R40" s="31">
        <f t="shared" ref="R40:R42" si="15">P40+Q40</f>
        <v>9113.9549999999999</v>
      </c>
      <c r="S40" s="31">
        <f t="shared" ref="S40:S42" si="16">R40*10/100</f>
        <v>911.39550000000008</v>
      </c>
      <c r="T40" s="32"/>
      <c r="U40" s="33"/>
      <c r="V40" s="8"/>
      <c r="W40" s="9"/>
      <c r="X40" s="8"/>
      <c r="Y40" s="8"/>
      <c r="Z40" s="8"/>
      <c r="AA40" s="8"/>
      <c r="AB40" s="8"/>
      <c r="AC40" s="8"/>
      <c r="AD40" s="8"/>
      <c r="AE40" s="8"/>
      <c r="AF40" s="8">
        <f t="shared" si="7"/>
        <v>911.39550000000008</v>
      </c>
      <c r="AG40" s="33">
        <f t="shared" si="14"/>
        <v>10025.3505</v>
      </c>
      <c r="AH40" s="1"/>
      <c r="AI40" s="2"/>
    </row>
    <row r="41" spans="1:35" ht="17.25" customHeight="1">
      <c r="A41" s="11"/>
      <c r="B41" s="28">
        <v>23</v>
      </c>
      <c r="C41" s="6" t="s">
        <v>77</v>
      </c>
      <c r="D41" s="6" t="s">
        <v>96</v>
      </c>
      <c r="E41" s="6" t="s">
        <v>31</v>
      </c>
      <c r="F41" s="5">
        <v>2</v>
      </c>
      <c r="G41" s="5">
        <v>10</v>
      </c>
      <c r="H41" s="5" t="s">
        <v>32</v>
      </c>
      <c r="I41" s="5" t="s">
        <v>33</v>
      </c>
      <c r="J41" s="5">
        <v>3</v>
      </c>
      <c r="K41" s="30">
        <v>0.96</v>
      </c>
      <c r="L41" s="5"/>
      <c r="M41" s="5">
        <v>1</v>
      </c>
      <c r="N41" s="5">
        <v>4</v>
      </c>
      <c r="O41" s="5"/>
      <c r="P41" s="8">
        <f t="shared" si="10"/>
        <v>943.83999999999992</v>
      </c>
      <c r="Q41" s="8">
        <f t="shared" si="11"/>
        <v>3775.3599999999997</v>
      </c>
      <c r="R41" s="31">
        <f t="shared" si="15"/>
        <v>4719.2</v>
      </c>
      <c r="S41" s="31">
        <f t="shared" si="16"/>
        <v>471.92</v>
      </c>
      <c r="T41" s="32"/>
      <c r="U41" s="33"/>
      <c r="V41" s="8"/>
      <c r="W41" s="9"/>
      <c r="X41" s="8"/>
      <c r="Y41" s="8"/>
      <c r="Z41" s="8"/>
      <c r="AA41" s="8"/>
      <c r="AB41" s="8"/>
      <c r="AC41" s="8"/>
      <c r="AD41" s="8"/>
      <c r="AE41" s="8"/>
      <c r="AF41" s="8">
        <f t="shared" si="7"/>
        <v>471.92</v>
      </c>
      <c r="AG41" s="33">
        <f t="shared" si="14"/>
        <v>5191.12</v>
      </c>
      <c r="AH41" s="1"/>
      <c r="AI41" s="2"/>
    </row>
    <row r="42" spans="1:35" ht="17.25" customHeight="1">
      <c r="A42" s="11"/>
      <c r="B42" s="28">
        <v>24</v>
      </c>
      <c r="C42" s="6" t="s">
        <v>74</v>
      </c>
      <c r="D42" s="6" t="s">
        <v>63</v>
      </c>
      <c r="E42" s="6" t="s">
        <v>31</v>
      </c>
      <c r="F42" s="5">
        <v>2</v>
      </c>
      <c r="G42" s="5">
        <v>13</v>
      </c>
      <c r="H42" s="5" t="s">
        <v>32</v>
      </c>
      <c r="I42" s="5" t="s">
        <v>33</v>
      </c>
      <c r="J42" s="5">
        <v>3</v>
      </c>
      <c r="K42" s="30">
        <v>0.98</v>
      </c>
      <c r="L42" s="5"/>
      <c r="M42" s="5">
        <v>4</v>
      </c>
      <c r="N42" s="5">
        <v>15</v>
      </c>
      <c r="O42" s="5"/>
      <c r="P42" s="8">
        <f t="shared" si="10"/>
        <v>3854.0133333333338</v>
      </c>
      <c r="Q42" s="8">
        <f t="shared" si="11"/>
        <v>14452.550000000001</v>
      </c>
      <c r="R42" s="31">
        <f t="shared" si="15"/>
        <v>18306.563333333335</v>
      </c>
      <c r="S42" s="31">
        <f t="shared" si="16"/>
        <v>1830.6563333333336</v>
      </c>
      <c r="T42" s="32"/>
      <c r="U42" s="33"/>
      <c r="V42" s="8"/>
      <c r="W42" s="9"/>
      <c r="X42" s="8"/>
      <c r="Y42" s="8"/>
      <c r="Z42" s="8"/>
      <c r="AA42" s="8"/>
      <c r="AB42" s="8"/>
      <c r="AC42" s="8"/>
      <c r="AD42" s="8"/>
      <c r="AE42" s="8"/>
      <c r="AF42" s="8">
        <f t="shared" si="7"/>
        <v>1830.6563333333336</v>
      </c>
      <c r="AG42" s="33">
        <v>20138</v>
      </c>
      <c r="AH42" s="1"/>
      <c r="AI42" s="2"/>
    </row>
    <row r="43" spans="1:35" ht="21.75" customHeight="1">
      <c r="A43" s="11"/>
      <c r="B43" s="28"/>
      <c r="C43" s="34" t="s">
        <v>91</v>
      </c>
      <c r="D43" s="34"/>
      <c r="E43" s="34"/>
      <c r="F43" s="35"/>
      <c r="G43" s="35"/>
      <c r="H43" s="35"/>
      <c r="I43" s="35"/>
      <c r="J43" s="35"/>
      <c r="K43" s="35"/>
      <c r="L43" s="35"/>
      <c r="M43" s="50">
        <f>SUM(M30:M42)</f>
        <v>35.5</v>
      </c>
      <c r="N43" s="50">
        <f t="shared" ref="N43:AC43" si="17">SUM(N30:N42)</f>
        <v>211</v>
      </c>
      <c r="O43" s="50">
        <f t="shared" si="17"/>
        <v>0</v>
      </c>
      <c r="P43" s="38">
        <f>SUM(P30:P42)</f>
        <v>35344.841666666667</v>
      </c>
      <c r="Q43" s="38">
        <f t="shared" ref="Q43:AG43" si="18">SUM(Q30:Q42)</f>
        <v>209090.05499999996</v>
      </c>
      <c r="R43" s="38">
        <v>244435</v>
      </c>
      <c r="S43" s="38">
        <f t="shared" si="18"/>
        <v>24443.569666666663</v>
      </c>
      <c r="T43" s="38">
        <f t="shared" si="18"/>
        <v>0</v>
      </c>
      <c r="U43" s="38">
        <f t="shared" si="18"/>
        <v>0</v>
      </c>
      <c r="V43" s="38">
        <f t="shared" si="18"/>
        <v>0</v>
      </c>
      <c r="W43" s="38">
        <f t="shared" si="18"/>
        <v>0</v>
      </c>
      <c r="X43" s="38">
        <f t="shared" si="18"/>
        <v>0</v>
      </c>
      <c r="Y43" s="38">
        <f t="shared" si="18"/>
        <v>0</v>
      </c>
      <c r="Z43" s="38">
        <f t="shared" si="18"/>
        <v>0</v>
      </c>
      <c r="AA43" s="38">
        <f t="shared" si="18"/>
        <v>0</v>
      </c>
      <c r="AB43" s="38">
        <f t="shared" si="18"/>
        <v>0</v>
      </c>
      <c r="AC43" s="38">
        <f t="shared" si="18"/>
        <v>0</v>
      </c>
      <c r="AD43" s="38">
        <f t="shared" si="18"/>
        <v>0</v>
      </c>
      <c r="AE43" s="38">
        <f t="shared" si="18"/>
        <v>0</v>
      </c>
      <c r="AF43" s="38">
        <f t="shared" si="18"/>
        <v>24443.569666666663</v>
      </c>
      <c r="AG43" s="38">
        <v>268879</v>
      </c>
      <c r="AH43" s="15"/>
      <c r="AI43" s="16"/>
    </row>
    <row r="44" spans="1:35" ht="21.75" customHeight="1">
      <c r="A44" s="11"/>
      <c r="B44" s="44"/>
      <c r="C44" s="34"/>
      <c r="D44" s="34"/>
      <c r="E44" s="34"/>
      <c r="F44" s="35"/>
      <c r="G44" s="35"/>
      <c r="H44" s="35"/>
      <c r="I44" s="35"/>
      <c r="J44" s="35"/>
      <c r="K44" s="35"/>
      <c r="L44" s="35"/>
      <c r="M44" s="36"/>
      <c r="N44" s="36"/>
      <c r="O44" s="36"/>
      <c r="P44" s="38"/>
      <c r="Q44" s="38"/>
      <c r="R44" s="39"/>
      <c r="S44" s="39"/>
      <c r="T44" s="38"/>
      <c r="U44" s="40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40"/>
      <c r="AH44" s="15"/>
      <c r="AI44" s="16"/>
    </row>
    <row r="45" spans="1:35" ht="17.25" customHeight="1">
      <c r="A45" s="11"/>
      <c r="B45" s="27">
        <v>25</v>
      </c>
      <c r="C45" s="6" t="s">
        <v>92</v>
      </c>
      <c r="D45" s="6" t="s">
        <v>93</v>
      </c>
      <c r="E45" s="6" t="s">
        <v>31</v>
      </c>
      <c r="F45" s="5" t="s">
        <v>73</v>
      </c>
      <c r="G45" s="5">
        <v>3</v>
      </c>
      <c r="H45" s="5" t="s">
        <v>32</v>
      </c>
      <c r="I45" s="5" t="s">
        <v>33</v>
      </c>
      <c r="J45" s="5">
        <v>4</v>
      </c>
      <c r="K45" s="30">
        <v>0.97</v>
      </c>
      <c r="L45" s="5"/>
      <c r="M45" s="5">
        <v>2</v>
      </c>
      <c r="N45" s="5">
        <v>5</v>
      </c>
      <c r="O45" s="5"/>
      <c r="P45" s="8">
        <f t="shared" ref="P45:P47" si="19">ROUND(17697*K45/18*M45,2)</f>
        <v>1907.34</v>
      </c>
      <c r="Q45" s="8">
        <f t="shared" ref="Q45:Q47" si="20">ROUND(17697*K45/18*N45,2)</f>
        <v>4768.3599999999997</v>
      </c>
      <c r="R45" s="31">
        <v>6675</v>
      </c>
      <c r="S45" s="31">
        <f t="shared" ref="S45:S47" si="21">R45*10/100</f>
        <v>667.5</v>
      </c>
      <c r="T45" s="32"/>
      <c r="U45" s="33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>
        <f>S45</f>
        <v>667.5</v>
      </c>
      <c r="AG45" s="33">
        <f t="shared" ref="AG45:AG47" si="22">ROUND(R45+AF45,2)</f>
        <v>7342.5</v>
      </c>
      <c r="AH45" s="1"/>
      <c r="AI45" s="2"/>
    </row>
    <row r="46" spans="1:35" ht="18.75" customHeight="1">
      <c r="A46" s="11"/>
      <c r="B46" s="27">
        <v>26</v>
      </c>
      <c r="C46" s="6" t="s">
        <v>48</v>
      </c>
      <c r="D46" s="6" t="s">
        <v>94</v>
      </c>
      <c r="E46" s="6" t="s">
        <v>31</v>
      </c>
      <c r="F46" s="5" t="s">
        <v>73</v>
      </c>
      <c r="G46" s="5">
        <v>10</v>
      </c>
      <c r="H46" s="5" t="s">
        <v>32</v>
      </c>
      <c r="I46" s="5" t="s">
        <v>33</v>
      </c>
      <c r="J46" s="5">
        <v>4</v>
      </c>
      <c r="K46" s="30">
        <v>0.94</v>
      </c>
      <c r="L46" s="5"/>
      <c r="M46" s="5"/>
      <c r="N46" s="5">
        <v>9.5</v>
      </c>
      <c r="O46" s="5"/>
      <c r="P46" s="8">
        <f t="shared" si="19"/>
        <v>0</v>
      </c>
      <c r="Q46" s="8">
        <f t="shared" si="20"/>
        <v>8779.68</v>
      </c>
      <c r="R46" s="31">
        <f t="shared" ref="R45:R47" si="23">ROUND(P46+Q46,2)</f>
        <v>8779.68</v>
      </c>
      <c r="S46" s="31">
        <f t="shared" si="21"/>
        <v>877.96800000000007</v>
      </c>
      <c r="T46" s="32"/>
      <c r="U46" s="33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>
        <f t="shared" si="7"/>
        <v>877.96800000000007</v>
      </c>
      <c r="AG46" s="33">
        <f t="shared" si="22"/>
        <v>9657.65</v>
      </c>
      <c r="AH46" s="1"/>
      <c r="AI46" s="2"/>
    </row>
    <row r="47" spans="1:35" ht="15.75" customHeight="1">
      <c r="A47" s="11"/>
      <c r="B47" s="27">
        <v>27</v>
      </c>
      <c r="C47" s="6" t="s">
        <v>95</v>
      </c>
      <c r="D47" s="6" t="s">
        <v>39</v>
      </c>
      <c r="E47" s="6" t="s">
        <v>31</v>
      </c>
      <c r="F47" s="5" t="s">
        <v>73</v>
      </c>
      <c r="G47" s="5">
        <v>1</v>
      </c>
      <c r="H47" s="5" t="s">
        <v>32</v>
      </c>
      <c r="I47" s="5" t="s">
        <v>33</v>
      </c>
      <c r="J47" s="5">
        <v>4</v>
      </c>
      <c r="K47" s="30">
        <v>1</v>
      </c>
      <c r="L47" s="5"/>
      <c r="M47" s="5">
        <v>4</v>
      </c>
      <c r="N47" s="5">
        <v>20.5</v>
      </c>
      <c r="O47" s="5"/>
      <c r="P47" s="8">
        <f t="shared" si="19"/>
        <v>3932.67</v>
      </c>
      <c r="Q47" s="8">
        <f t="shared" si="20"/>
        <v>20154.919999999998</v>
      </c>
      <c r="R47" s="31">
        <f t="shared" si="23"/>
        <v>24087.59</v>
      </c>
      <c r="S47" s="31">
        <f t="shared" si="21"/>
        <v>2408.759</v>
      </c>
      <c r="T47" s="32"/>
      <c r="U47" s="33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>
        <f t="shared" si="7"/>
        <v>2408.759</v>
      </c>
      <c r="AG47" s="33">
        <v>26497</v>
      </c>
      <c r="AH47" s="1"/>
      <c r="AI47" s="2"/>
    </row>
    <row r="48" spans="1:35" ht="15.75" customHeight="1">
      <c r="A48" s="11"/>
      <c r="B48" s="27">
        <v>28</v>
      </c>
      <c r="C48" s="6" t="s">
        <v>77</v>
      </c>
      <c r="D48" s="6" t="s">
        <v>97</v>
      </c>
      <c r="E48" s="6" t="s">
        <v>31</v>
      </c>
      <c r="F48" s="5" t="s">
        <v>73</v>
      </c>
      <c r="G48" s="5">
        <v>10</v>
      </c>
      <c r="H48" s="5" t="s">
        <v>32</v>
      </c>
      <c r="I48" s="5" t="s">
        <v>33</v>
      </c>
      <c r="J48" s="5">
        <v>4</v>
      </c>
      <c r="K48" s="30">
        <v>0.94</v>
      </c>
      <c r="L48" s="5"/>
      <c r="M48" s="5"/>
      <c r="N48" s="5">
        <v>20</v>
      </c>
      <c r="O48" s="5"/>
      <c r="P48" s="8">
        <f t="shared" ref="P48" si="24">ROUND(17697*K48/18*M48,2)</f>
        <v>0</v>
      </c>
      <c r="Q48" s="8">
        <f t="shared" ref="Q48" si="25">ROUND(17697*K48/18*N48,2)</f>
        <v>18483.53</v>
      </c>
      <c r="R48" s="31">
        <f t="shared" ref="R48" si="26">ROUND(P48+Q48,2)</f>
        <v>18483.53</v>
      </c>
      <c r="S48" s="31">
        <f t="shared" ref="S48" si="27">R48*10/100</f>
        <v>1848.3529999999998</v>
      </c>
      <c r="T48" s="32"/>
      <c r="U48" s="33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>
        <f t="shared" si="7"/>
        <v>1848.3529999999998</v>
      </c>
      <c r="AG48" s="33">
        <f t="shared" ref="AG48" si="28">ROUND(R48+AF48,2)</f>
        <v>20331.88</v>
      </c>
      <c r="AH48" s="1"/>
      <c r="AI48" s="2"/>
    </row>
    <row r="49" spans="1:35" ht="15.75" customHeight="1">
      <c r="A49" s="11"/>
      <c r="B49" s="27">
        <v>29</v>
      </c>
      <c r="C49" s="6" t="s">
        <v>98</v>
      </c>
      <c r="D49" s="28" t="s">
        <v>66</v>
      </c>
      <c r="E49" s="28" t="s">
        <v>31</v>
      </c>
      <c r="F49" s="5" t="s">
        <v>73</v>
      </c>
      <c r="G49" s="5">
        <v>7.11</v>
      </c>
      <c r="H49" s="5" t="s">
        <v>32</v>
      </c>
      <c r="I49" s="5" t="s">
        <v>33</v>
      </c>
      <c r="J49" s="5">
        <v>4</v>
      </c>
      <c r="K49" s="30">
        <v>0.95</v>
      </c>
      <c r="L49" s="5"/>
      <c r="M49" s="5">
        <v>1</v>
      </c>
      <c r="N49" s="5">
        <v>8</v>
      </c>
      <c r="O49" s="5"/>
      <c r="P49" s="8">
        <f t="shared" ref="P49" si="29">ROUND(17697*K49/18*M49,2)</f>
        <v>934.01</v>
      </c>
      <c r="Q49" s="8">
        <f t="shared" ref="Q49" si="30">ROUND(17697*K49/18*N49,2)</f>
        <v>7472.07</v>
      </c>
      <c r="R49" s="31">
        <f t="shared" ref="R49" si="31">ROUND(P49+Q49,2)</f>
        <v>8406.08</v>
      </c>
      <c r="S49" s="31">
        <f t="shared" ref="S49" si="32">R49*10/100</f>
        <v>840.60800000000006</v>
      </c>
      <c r="T49" s="32"/>
      <c r="U49" s="33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>
        <f t="shared" ref="AF49" si="33">S49+X49+Z49+AE49+AD49+AC49+AB49+V49</f>
        <v>840.60800000000006</v>
      </c>
      <c r="AG49" s="33">
        <f t="shared" ref="AG49" si="34">ROUND(R49+AF49,2)</f>
        <v>9246.69</v>
      </c>
      <c r="AH49" s="1"/>
      <c r="AI49" s="2"/>
    </row>
    <row r="50" spans="1:35" ht="24.75" customHeight="1">
      <c r="A50" s="11"/>
      <c r="B50" s="28"/>
      <c r="C50" s="34" t="s">
        <v>99</v>
      </c>
      <c r="D50" s="34"/>
      <c r="E50" s="34"/>
      <c r="F50" s="35"/>
      <c r="G50" s="35"/>
      <c r="H50" s="35"/>
      <c r="I50" s="35"/>
      <c r="J50" s="35"/>
      <c r="K50" s="35"/>
      <c r="L50" s="35"/>
      <c r="M50" s="36">
        <f>SUM(M45:M49)</f>
        <v>7</v>
      </c>
      <c r="N50" s="36">
        <f t="shared" ref="N50:AE50" si="35">SUM(N45:N49)</f>
        <v>63</v>
      </c>
      <c r="O50" s="38">
        <f t="shared" si="35"/>
        <v>0</v>
      </c>
      <c r="P50" s="38">
        <f t="shared" si="35"/>
        <v>6774.02</v>
      </c>
      <c r="Q50" s="38">
        <f t="shared" si="35"/>
        <v>59658.559999999998</v>
      </c>
      <c r="R50" s="38">
        <v>66433</v>
      </c>
      <c r="S50" s="38">
        <f t="shared" si="35"/>
        <v>6643.1880000000001</v>
      </c>
      <c r="T50" s="38">
        <f t="shared" si="35"/>
        <v>0</v>
      </c>
      <c r="U50" s="38">
        <f t="shared" si="35"/>
        <v>0</v>
      </c>
      <c r="V50" s="38">
        <f t="shared" si="35"/>
        <v>0</v>
      </c>
      <c r="W50" s="38">
        <f t="shared" si="35"/>
        <v>0</v>
      </c>
      <c r="X50" s="38">
        <f t="shared" si="35"/>
        <v>0</v>
      </c>
      <c r="Y50" s="38">
        <f t="shared" si="35"/>
        <v>0</v>
      </c>
      <c r="Z50" s="38">
        <f t="shared" si="35"/>
        <v>0</v>
      </c>
      <c r="AA50" s="38">
        <f t="shared" si="35"/>
        <v>0</v>
      </c>
      <c r="AB50" s="38">
        <f t="shared" si="35"/>
        <v>0</v>
      </c>
      <c r="AC50" s="38">
        <f t="shared" si="35"/>
        <v>0</v>
      </c>
      <c r="AD50" s="38">
        <f t="shared" si="35"/>
        <v>0</v>
      </c>
      <c r="AE50" s="38"/>
      <c r="AF50" s="38">
        <v>6643</v>
      </c>
      <c r="AG50" s="38">
        <v>73076</v>
      </c>
      <c r="AH50" s="15"/>
      <c r="AI50" s="16"/>
    </row>
    <row r="51" spans="1:35" ht="24.75" customHeight="1">
      <c r="A51" s="11"/>
      <c r="B51" s="28"/>
      <c r="C51" s="34"/>
      <c r="D51" s="34"/>
      <c r="E51" s="34"/>
      <c r="F51" s="35"/>
      <c r="G51" s="35"/>
      <c r="H51" s="35"/>
      <c r="I51" s="35"/>
      <c r="J51" s="35"/>
      <c r="K51" s="35"/>
      <c r="L51" s="35"/>
      <c r="M51" s="36"/>
      <c r="N51" s="36"/>
      <c r="O51" s="38"/>
      <c r="P51" s="38"/>
      <c r="Q51" s="38"/>
      <c r="R51" s="39"/>
      <c r="S51" s="39"/>
      <c r="T51" s="38"/>
      <c r="U51" s="40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40"/>
      <c r="AH51" s="15"/>
      <c r="AI51" s="16"/>
    </row>
    <row r="52" spans="1:35" ht="24.75" customHeight="1">
      <c r="A52" s="11"/>
      <c r="B52" s="28"/>
      <c r="C52" s="34" t="s">
        <v>50</v>
      </c>
      <c r="D52" s="34"/>
      <c r="E52" s="34"/>
      <c r="F52" s="35"/>
      <c r="G52" s="35"/>
      <c r="H52" s="35"/>
      <c r="I52" s="35"/>
      <c r="J52" s="35"/>
      <c r="K52" s="35"/>
      <c r="L52" s="35"/>
      <c r="M52" s="36">
        <f>M17+M28+M43+M50</f>
        <v>74</v>
      </c>
      <c r="N52" s="36">
        <f t="shared" ref="N52:AG52" si="36">N17+N28+N43+N50</f>
        <v>466</v>
      </c>
      <c r="O52" s="38">
        <f t="shared" si="36"/>
        <v>0</v>
      </c>
      <c r="P52" s="38">
        <f>P17+P28+P43+P50</f>
        <v>67803.583333333343</v>
      </c>
      <c r="Q52" s="38">
        <f t="shared" ref="Q52:AG52" si="37">Q17+Q28+Q43+Q50</f>
        <v>430420.54166666663</v>
      </c>
      <c r="R52" s="38">
        <f t="shared" si="37"/>
        <v>498225.17499999999</v>
      </c>
      <c r="S52" s="38">
        <f t="shared" si="37"/>
        <v>49822.547249999996</v>
      </c>
      <c r="T52" s="38">
        <f t="shared" si="37"/>
        <v>0</v>
      </c>
      <c r="U52" s="38">
        <f t="shared" si="37"/>
        <v>0</v>
      </c>
      <c r="V52" s="38">
        <f t="shared" si="37"/>
        <v>0</v>
      </c>
      <c r="W52" s="38">
        <f t="shared" si="37"/>
        <v>0</v>
      </c>
      <c r="X52" s="38">
        <f t="shared" si="37"/>
        <v>0</v>
      </c>
      <c r="Y52" s="38">
        <f t="shared" si="37"/>
        <v>18</v>
      </c>
      <c r="Z52" s="38">
        <f t="shared" si="37"/>
        <v>4725</v>
      </c>
      <c r="AA52" s="38">
        <f t="shared" si="37"/>
        <v>18</v>
      </c>
      <c r="AB52" s="38">
        <f t="shared" si="37"/>
        <v>11025</v>
      </c>
      <c r="AC52" s="38">
        <f t="shared" si="37"/>
        <v>0</v>
      </c>
      <c r="AD52" s="38">
        <f t="shared" si="37"/>
        <v>0</v>
      </c>
      <c r="AE52" s="38">
        <f t="shared" si="37"/>
        <v>0</v>
      </c>
      <c r="AF52" s="38">
        <f t="shared" si="37"/>
        <v>65572.859250000009</v>
      </c>
      <c r="AG52" s="38">
        <f t="shared" si="37"/>
        <v>563798.39250000007</v>
      </c>
      <c r="AH52" s="15"/>
      <c r="AI52" s="16"/>
    </row>
    <row r="53" spans="1:35" s="17" customFormat="1" ht="12.75" customHeight="1">
      <c r="A53" s="45"/>
      <c r="B53" s="28"/>
      <c r="C53" s="6"/>
      <c r="D53" s="28"/>
      <c r="E53" s="6"/>
      <c r="F53" s="5"/>
      <c r="G53" s="5"/>
      <c r="H53" s="5"/>
      <c r="I53" s="5"/>
      <c r="J53" s="5"/>
      <c r="K53" s="5"/>
      <c r="L53" s="5"/>
      <c r="M53" s="5"/>
      <c r="N53" s="5"/>
      <c r="O53" s="5"/>
      <c r="P53" s="8"/>
      <c r="Q53" s="8"/>
      <c r="R53" s="8"/>
      <c r="S53" s="8"/>
      <c r="T53" s="46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33"/>
      <c r="AH53" s="1"/>
      <c r="AI53" s="2"/>
    </row>
    <row r="54" spans="1:35" ht="27.75" customHeight="1">
      <c r="A54" s="11"/>
      <c r="B54" s="20"/>
      <c r="C54" s="55"/>
      <c r="D54" s="20"/>
      <c r="E54" s="55"/>
      <c r="F54" s="56"/>
      <c r="G54" s="56"/>
      <c r="H54" s="58"/>
      <c r="I54" s="58"/>
      <c r="J54" s="58"/>
      <c r="K54" s="58"/>
      <c r="L54" s="58"/>
      <c r="M54" s="58"/>
      <c r="N54" s="58"/>
      <c r="O54" s="58"/>
      <c r="P54" s="47"/>
      <c r="Q54" s="47"/>
      <c r="R54" s="47"/>
      <c r="S54" s="47"/>
      <c r="T54" s="47"/>
      <c r="U54" s="47"/>
      <c r="V54" s="47"/>
      <c r="W54" s="47"/>
      <c r="X54" s="47"/>
      <c r="Y54" s="48"/>
      <c r="Z54" s="48"/>
      <c r="AA54" s="48"/>
      <c r="AB54" s="48"/>
      <c r="AC54" s="48"/>
      <c r="AD54" s="48"/>
      <c r="AE54" s="48"/>
      <c r="AF54" s="48"/>
      <c r="AG54" s="48"/>
      <c r="AH54" s="17"/>
      <c r="AI54" s="18"/>
    </row>
    <row r="55" spans="1:35" ht="18.75" customHeight="1">
      <c r="A55" s="11"/>
      <c r="B55" s="20"/>
      <c r="C55" s="55"/>
      <c r="D55" s="20"/>
      <c r="E55" s="55"/>
      <c r="F55" s="56"/>
      <c r="G55" s="56"/>
      <c r="H55" s="88" t="s">
        <v>78</v>
      </c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20"/>
      <c r="Z55" s="20"/>
      <c r="AA55" s="20"/>
      <c r="AB55" s="48"/>
      <c r="AC55" s="48"/>
      <c r="AD55" s="48"/>
      <c r="AE55" s="48"/>
      <c r="AF55" s="48"/>
      <c r="AG55" s="48"/>
      <c r="AH55" s="19"/>
      <c r="AI55" s="2"/>
    </row>
    <row r="56" spans="1:35" ht="21" customHeight="1">
      <c r="A56" s="11"/>
      <c r="B56" s="20"/>
      <c r="C56" s="55"/>
      <c r="D56" s="55"/>
      <c r="E56" s="55"/>
      <c r="F56" s="56"/>
      <c r="G56" s="56"/>
      <c r="H56" s="49"/>
      <c r="I56" s="49"/>
      <c r="J56" s="49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20"/>
      <c r="Z56" s="20"/>
      <c r="AA56" s="20"/>
      <c r="AB56" s="48"/>
      <c r="AC56" s="48"/>
      <c r="AD56" s="48"/>
      <c r="AE56" s="48"/>
      <c r="AF56" s="48"/>
      <c r="AG56" s="48"/>
      <c r="AH56" s="19"/>
      <c r="AI56" s="2"/>
    </row>
    <row r="57" spans="1:35">
      <c r="B57" s="55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10"/>
      <c r="S57" s="10"/>
      <c r="T57" s="10"/>
      <c r="U57" s="10"/>
      <c r="V57" s="10"/>
      <c r="W57" s="10"/>
      <c r="X57" s="10"/>
    </row>
    <row r="58" spans="1:35">
      <c r="B58" s="55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</row>
    <row r="59" spans="1:35">
      <c r="B59" s="55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</row>
    <row r="60" spans="1:35">
      <c r="B60" s="55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</row>
    <row r="61" spans="1:35">
      <c r="B61" s="55"/>
    </row>
  </sheetData>
  <mergeCells count="49">
    <mergeCell ref="Q6:Z6"/>
    <mergeCell ref="Z3:AG3"/>
    <mergeCell ref="Z4:AG4"/>
    <mergeCell ref="Z2:AG2"/>
    <mergeCell ref="B2:E2"/>
    <mergeCell ref="B3:H3"/>
    <mergeCell ref="M11:M13"/>
    <mergeCell ref="N11:N13"/>
    <mergeCell ref="O11:O13"/>
    <mergeCell ref="P11:P13"/>
    <mergeCell ref="Q11:Q13"/>
    <mergeCell ref="AD11:AD13"/>
    <mergeCell ref="AE11:AE13"/>
    <mergeCell ref="H57:Q57"/>
    <mergeCell ref="H55:X55"/>
    <mergeCell ref="K56:X56"/>
    <mergeCell ref="H9:H13"/>
    <mergeCell ref="K9:K13"/>
    <mergeCell ref="L9:N10"/>
    <mergeCell ref="O9:Q10"/>
    <mergeCell ref="R9:R13"/>
    <mergeCell ref="AA12:AB12"/>
    <mergeCell ref="AA11:AB11"/>
    <mergeCell ref="J10:J13"/>
    <mergeCell ref="I10:I13"/>
    <mergeCell ref="S10:S13"/>
    <mergeCell ref="L11:L13"/>
    <mergeCell ref="AH11:AH13"/>
    <mergeCell ref="AI11:AI13"/>
    <mergeCell ref="P2:U2"/>
    <mergeCell ref="P4:U4"/>
    <mergeCell ref="K5:AC5"/>
    <mergeCell ref="K7:AC7"/>
    <mergeCell ref="T9:AE10"/>
    <mergeCell ref="Y11:Z11"/>
    <mergeCell ref="T12:T13"/>
    <mergeCell ref="U12:V12"/>
    <mergeCell ref="W12:X12"/>
    <mergeCell ref="Y12:Z12"/>
    <mergeCell ref="AG9:AG13"/>
    <mergeCell ref="T11:X11"/>
    <mergeCell ref="AF9:AF13"/>
    <mergeCell ref="AC11:AC13"/>
    <mergeCell ref="B9:B13"/>
    <mergeCell ref="C9:C13"/>
    <mergeCell ref="D9:D13"/>
    <mergeCell ref="E9:E13"/>
    <mergeCell ref="G9:G13"/>
    <mergeCell ref="F10:F13"/>
  </mergeCells>
  <pageMargins left="0.70866141732283472" right="0.70866141732283472" top="0.74803149606299213" bottom="0.74803149606299213" header="0.31496062992125984" footer="0.31496062992125984"/>
  <pageSetup paperSize="9" scale="4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2019-10-04T09:28:17Z</dcterms:modified>
</cp:coreProperties>
</file>